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75" yWindow="-105" windowWidth="12975" windowHeight="11640"/>
  </bookViews>
  <sheets>
    <sheet name="General Information" sheetId="1" r:id="rId1"/>
    <sheet name="Nano-Tera.CH Funding" sheetId="2" r:id="rId2"/>
    <sheet name="Own Contributions" sheetId="9" r:id="rId3"/>
    <sheet name="Third-Party Contributions" sheetId="6" r:id="rId4"/>
    <sheet name="Maxima" sheetId="10" r:id="rId5"/>
  </sheets>
  <definedNames>
    <definedName name="_xlnm._FilterDatabase" localSheetId="4" hidden="1">Maxima!$A$5:$A$8</definedName>
    <definedName name="NT_Pers">Maxima!$A$5:$A$8</definedName>
    <definedName name="OwnC_Pers">Maxima!$A$12:$A$18</definedName>
    <definedName name="OwnC_Salary">Maxima!$A$12:$B$18</definedName>
    <definedName name="_xlnm.Print_Area" localSheetId="0">'General Information'!$A$1:$I$40</definedName>
    <definedName name="_xlnm.Print_Area" localSheetId="4">Maxima!$A$1:$I$18</definedName>
    <definedName name="_xlnm.Print_Area" localSheetId="1">'Nano-Tera.CH Funding'!$A$1:$T$119</definedName>
    <definedName name="_xlnm.Print_Area" localSheetId="2">'Own Contributions'!$A$1:$T$167</definedName>
    <definedName name="_xlnm.Print_Titles" localSheetId="1">'Nano-Tera.CH Funding'!$1:$4</definedName>
    <definedName name="_xlnm.Print_Titles" localSheetId="2">'Own Contributions'!$2:$5</definedName>
    <definedName name="_xlnm.Print_Titles" localSheetId="3">'Third-Party Contributions'!$2:$5</definedName>
  </definedNames>
  <calcPr calcId="145621"/>
</workbook>
</file>

<file path=xl/calcChain.xml><?xml version="1.0" encoding="utf-8"?>
<calcChain xmlns="http://schemas.openxmlformats.org/spreadsheetml/2006/main">
  <c r="Q19" i="9" l="1"/>
  <c r="H19" i="9"/>
  <c r="S93" i="9"/>
  <c r="S92" i="9"/>
  <c r="S91" i="9"/>
  <c r="S90" i="9"/>
  <c r="S89" i="9"/>
  <c r="S88" i="9"/>
  <c r="S87" i="9"/>
  <c r="S86" i="9"/>
  <c r="S85" i="9"/>
  <c r="S84" i="9"/>
  <c r="S83" i="9"/>
  <c r="S82" i="9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B122" i="9"/>
  <c r="B102" i="9"/>
  <c r="B81" i="9"/>
  <c r="B57" i="9"/>
  <c r="B19" i="9"/>
  <c r="B91" i="2"/>
  <c r="B73" i="2"/>
  <c r="B52" i="2"/>
  <c r="B14" i="2"/>
  <c r="H78" i="9"/>
  <c r="G78" i="9"/>
  <c r="J93" i="9"/>
  <c r="L93" i="9" s="1"/>
  <c r="J92" i="9"/>
  <c r="L92" i="9" s="1"/>
  <c r="J91" i="9"/>
  <c r="L91" i="9" s="1"/>
  <c r="J90" i="9"/>
  <c r="L90" i="9" s="1"/>
  <c r="J89" i="9"/>
  <c r="L89" i="9" s="1"/>
  <c r="J88" i="9"/>
  <c r="L88" i="9" s="1"/>
  <c r="J87" i="9"/>
  <c r="L87" i="9" s="1"/>
  <c r="J86" i="9"/>
  <c r="L86" i="9" s="1"/>
  <c r="J85" i="9"/>
  <c r="L85" i="9" s="1"/>
  <c r="J84" i="9"/>
  <c r="L84" i="9" s="1"/>
  <c r="J83" i="9"/>
  <c r="L83" i="9" s="1"/>
  <c r="J82" i="9"/>
  <c r="L82" i="9" s="1"/>
  <c r="J81" i="9"/>
  <c r="L81" i="9" s="1"/>
  <c r="S81" i="9" s="1"/>
  <c r="J36" i="6"/>
  <c r="I54" i="9"/>
  <c r="H54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P70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Q14" i="2"/>
  <c r="N14" i="2"/>
  <c r="K14" i="2"/>
  <c r="H14" i="2"/>
  <c r="E2" i="9"/>
  <c r="F2" i="2"/>
  <c r="G2" i="6"/>
  <c r="H44" i="6"/>
  <c r="I44" i="6"/>
  <c r="J44" i="6"/>
  <c r="G44" i="6"/>
  <c r="H43" i="6"/>
  <c r="H45" i="6" s="1"/>
  <c r="I43" i="6"/>
  <c r="I45" i="6" s="1"/>
  <c r="J43" i="6"/>
  <c r="J45" i="6" s="1"/>
  <c r="G43" i="6"/>
  <c r="I36" i="6"/>
  <c r="H36" i="6"/>
  <c r="G36" i="6"/>
  <c r="K35" i="6"/>
  <c r="K34" i="6"/>
  <c r="J25" i="6"/>
  <c r="I25" i="6"/>
  <c r="H25" i="6"/>
  <c r="G25" i="6"/>
  <c r="K24" i="6"/>
  <c r="K23" i="6"/>
  <c r="S73" i="2"/>
  <c r="G10" i="9"/>
  <c r="G11" i="9"/>
  <c r="G12" i="9"/>
  <c r="G13" i="9"/>
  <c r="G14" i="9"/>
  <c r="G15" i="9"/>
  <c r="G9" i="9"/>
  <c r="I8" i="2"/>
  <c r="I9" i="2"/>
  <c r="I10" i="2"/>
  <c r="I7" i="2"/>
  <c r="P66" i="2"/>
  <c r="H114" i="2" s="1"/>
  <c r="Q66" i="2"/>
  <c r="I114" i="2" s="1"/>
  <c r="R66" i="2"/>
  <c r="J114" i="2" s="1"/>
  <c r="O66" i="2"/>
  <c r="G114" i="2" s="1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R135" i="9"/>
  <c r="J157" i="9" s="1"/>
  <c r="Q135" i="9"/>
  <c r="I157" i="9" s="1"/>
  <c r="P135" i="9"/>
  <c r="H157" i="9" s="1"/>
  <c r="O135" i="9"/>
  <c r="G157" i="9"/>
  <c r="S134" i="9"/>
  <c r="S133" i="9"/>
  <c r="S132" i="9"/>
  <c r="S131" i="9"/>
  <c r="S130" i="9"/>
  <c r="S129" i="9"/>
  <c r="S128" i="9"/>
  <c r="S127" i="9"/>
  <c r="S126" i="9"/>
  <c r="S125" i="9"/>
  <c r="S124" i="9"/>
  <c r="S123" i="9"/>
  <c r="S122" i="9"/>
  <c r="R114" i="9"/>
  <c r="J156" i="9" s="1"/>
  <c r="Q114" i="9"/>
  <c r="I156" i="9" s="1"/>
  <c r="P114" i="9"/>
  <c r="H156" i="9"/>
  <c r="O114" i="9"/>
  <c r="G156" i="9" s="1"/>
  <c r="S113" i="9"/>
  <c r="S112" i="9"/>
  <c r="S111" i="9"/>
  <c r="S110" i="9"/>
  <c r="S109" i="9"/>
  <c r="S108" i="9"/>
  <c r="S107" i="9"/>
  <c r="S106" i="9"/>
  <c r="S105" i="9"/>
  <c r="S104" i="9"/>
  <c r="S103" i="9"/>
  <c r="S102" i="9"/>
  <c r="S20" i="9"/>
  <c r="S22" i="9"/>
  <c r="S24" i="9"/>
  <c r="S26" i="9"/>
  <c r="S28" i="9"/>
  <c r="S30" i="9"/>
  <c r="S32" i="9"/>
  <c r="S34" i="9"/>
  <c r="S36" i="9"/>
  <c r="S38" i="9"/>
  <c r="S40" i="9"/>
  <c r="S42" i="9"/>
  <c r="S44" i="9"/>
  <c r="S46" i="9"/>
  <c r="S48" i="9"/>
  <c r="S47" i="9"/>
  <c r="S45" i="9"/>
  <c r="S43" i="9"/>
  <c r="S41" i="9"/>
  <c r="S39" i="9"/>
  <c r="S37" i="9"/>
  <c r="S35" i="9"/>
  <c r="S33" i="9"/>
  <c r="S31" i="9"/>
  <c r="S29" i="9"/>
  <c r="S27" i="9"/>
  <c r="S25" i="9"/>
  <c r="S23" i="9"/>
  <c r="S21" i="9"/>
  <c r="O49" i="9"/>
  <c r="I153" i="9" s="1"/>
  <c r="O44" i="2"/>
  <c r="I113" i="2" s="1"/>
  <c r="S20" i="2"/>
  <c r="S22" i="2"/>
  <c r="S24" i="2"/>
  <c r="S26" i="2"/>
  <c r="S30" i="2"/>
  <c r="S32" i="2"/>
  <c r="S34" i="2"/>
  <c r="S36" i="2"/>
  <c r="S38" i="2"/>
  <c r="S40" i="2"/>
  <c r="S42" i="2"/>
  <c r="K13" i="6"/>
  <c r="K12" i="6"/>
  <c r="K43" i="6" s="1"/>
  <c r="S16" i="2"/>
  <c r="S25" i="2"/>
  <c r="J14" i="6"/>
  <c r="R85" i="2"/>
  <c r="J115" i="2" s="1"/>
  <c r="R105" i="2"/>
  <c r="J116" i="2" s="1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91" i="2"/>
  <c r="S74" i="2"/>
  <c r="S75" i="2"/>
  <c r="S76" i="2"/>
  <c r="S77" i="2"/>
  <c r="S78" i="2"/>
  <c r="S79" i="2"/>
  <c r="S80" i="2"/>
  <c r="S81" i="2"/>
  <c r="S82" i="2"/>
  <c r="S83" i="2"/>
  <c r="S84" i="2"/>
  <c r="H14" i="6"/>
  <c r="I14" i="6"/>
  <c r="G14" i="6"/>
  <c r="O85" i="2"/>
  <c r="G115" i="2" s="1"/>
  <c r="O105" i="2"/>
  <c r="G116" i="2" s="1"/>
  <c r="Q85" i="2"/>
  <c r="I115" i="2" s="1"/>
  <c r="Q105" i="2"/>
  <c r="I116" i="2" s="1"/>
  <c r="P85" i="2"/>
  <c r="H115" i="2" s="1"/>
  <c r="P105" i="2"/>
  <c r="H116" i="2" s="1"/>
  <c r="R49" i="9"/>
  <c r="K146" i="9" s="1"/>
  <c r="L146" i="9" s="1"/>
  <c r="S19" i="9"/>
  <c r="S15" i="2"/>
  <c r="S18" i="2"/>
  <c r="S14" i="2"/>
  <c r="S52" i="2"/>
  <c r="S29" i="2"/>
  <c r="S21" i="2"/>
  <c r="S41" i="2"/>
  <c r="S37" i="2"/>
  <c r="S33" i="2"/>
  <c r="S27" i="2"/>
  <c r="I44" i="2"/>
  <c r="G113" i="2" s="1"/>
  <c r="L44" i="2"/>
  <c r="H113" i="2"/>
  <c r="S43" i="2"/>
  <c r="S39" i="2"/>
  <c r="S35" i="2"/>
  <c r="S31" i="2"/>
  <c r="S23" i="2"/>
  <c r="S19" i="2"/>
  <c r="S17" i="2"/>
  <c r="R44" i="2"/>
  <c r="J113" i="2" s="1"/>
  <c r="L49" i="9"/>
  <c r="H153" i="9" s="1"/>
  <c r="I49" i="9"/>
  <c r="E146" i="9" s="1"/>
  <c r="F146" i="9" s="1"/>
  <c r="S28" i="2"/>
  <c r="K36" i="6"/>
  <c r="H155" i="9"/>
  <c r="I155" i="9"/>
  <c r="J155" i="9"/>
  <c r="S63" i="9" l="1"/>
  <c r="H117" i="2"/>
  <c r="G145" i="9" s="1"/>
  <c r="H145" i="9" s="1"/>
  <c r="G45" i="6"/>
  <c r="G153" i="9"/>
  <c r="K14" i="6"/>
  <c r="S135" i="9"/>
  <c r="S59" i="9"/>
  <c r="S69" i="9"/>
  <c r="S64" i="9"/>
  <c r="S68" i="9"/>
  <c r="R71" i="9"/>
  <c r="J154" i="9" s="1"/>
  <c r="S70" i="9"/>
  <c r="L71" i="9"/>
  <c r="G154" i="9" s="1"/>
  <c r="S58" i="9"/>
  <c r="S62" i="9"/>
  <c r="S66" i="9"/>
  <c r="S94" i="9"/>
  <c r="J153" i="9"/>
  <c r="K153" i="9" s="1"/>
  <c r="S49" i="9"/>
  <c r="S114" i="9"/>
  <c r="S67" i="9"/>
  <c r="N71" i="9"/>
  <c r="H154" i="9" s="1"/>
  <c r="S61" i="9"/>
  <c r="S65" i="9"/>
  <c r="P71" i="9"/>
  <c r="I154" i="9" s="1"/>
  <c r="G146" i="9"/>
  <c r="H146" i="9" s="1"/>
  <c r="H147" i="9" s="1"/>
  <c r="H158" i="9" s="1"/>
  <c r="S105" i="2"/>
  <c r="S66" i="2"/>
  <c r="S85" i="2"/>
  <c r="K25" i="6"/>
  <c r="K44" i="6"/>
  <c r="K45" i="6" s="1"/>
  <c r="C36" i="1" s="1"/>
  <c r="K157" i="9"/>
  <c r="S44" i="2"/>
  <c r="S57" i="9"/>
  <c r="K114" i="2"/>
  <c r="G117" i="2"/>
  <c r="E145" i="9" s="1"/>
  <c r="F145" i="9" s="1"/>
  <c r="K115" i="2"/>
  <c r="J117" i="2"/>
  <c r="K145" i="9" s="1"/>
  <c r="L145" i="9" s="1"/>
  <c r="L147" i="9" s="1"/>
  <c r="J158" i="9" s="1"/>
  <c r="K113" i="2"/>
  <c r="K116" i="2"/>
  <c r="K156" i="9"/>
  <c r="I117" i="2"/>
  <c r="I145" i="9" s="1"/>
  <c r="J145" i="9" s="1"/>
  <c r="L94" i="9"/>
  <c r="G155" i="9" s="1"/>
  <c r="K155" i="9" s="1"/>
  <c r="S60" i="9"/>
  <c r="I146" i="9"/>
  <c r="J146" i="9" s="1"/>
  <c r="H159" i="9" l="1"/>
  <c r="K154" i="9"/>
  <c r="M146" i="9"/>
  <c r="J159" i="9"/>
  <c r="S71" i="9"/>
  <c r="K117" i="2"/>
  <c r="C32" i="1" s="1"/>
  <c r="M145" i="9"/>
  <c r="M147" i="9" s="1"/>
  <c r="F147" i="9"/>
  <c r="G158" i="9" s="1"/>
  <c r="J147" i="9"/>
  <c r="I158" i="9" s="1"/>
  <c r="I159" i="9" s="1"/>
  <c r="K158" i="9" l="1"/>
  <c r="K159" i="9" s="1"/>
  <c r="C34" i="1" s="1"/>
  <c r="C38" i="1" s="1"/>
  <c r="G159" i="9"/>
  <c r="C40" i="1" l="1"/>
</calcChain>
</file>

<file path=xl/sharedStrings.xml><?xml version="1.0" encoding="utf-8"?>
<sst xmlns="http://schemas.openxmlformats.org/spreadsheetml/2006/main" count="361" uniqueCount="133">
  <si>
    <t>Institution:</t>
  </si>
  <si>
    <t>Address:</t>
  </si>
  <si>
    <t>E-Mail:</t>
  </si>
  <si>
    <t>Fax:</t>
  </si>
  <si>
    <t>Phone:</t>
  </si>
  <si>
    <t>First Name:</t>
  </si>
  <si>
    <t>1.5.</t>
  </si>
  <si>
    <t>1.3.</t>
  </si>
  <si>
    <t>1.2.</t>
  </si>
  <si>
    <t>PhD-Student</t>
  </si>
  <si>
    <t>PostDoc</t>
  </si>
  <si>
    <t>Senior Researcher</t>
  </si>
  <si>
    <t>1.1.</t>
  </si>
  <si>
    <t>1.</t>
  </si>
  <si>
    <t>2.</t>
  </si>
  <si>
    <t>2.1.</t>
  </si>
  <si>
    <t>Assistant Professor</t>
  </si>
  <si>
    <t>2.2.</t>
  </si>
  <si>
    <t>2.3.</t>
  </si>
  <si>
    <t>2.4.</t>
  </si>
  <si>
    <t>Contact Person:</t>
  </si>
  <si>
    <t>Personnel:</t>
  </si>
  <si>
    <t>Equipment:</t>
  </si>
  <si>
    <t>Miscellaneous:</t>
  </si>
  <si>
    <t>Equipment planned to be purchased from the institution's budget:</t>
  </si>
  <si>
    <t>General Information:</t>
  </si>
  <si>
    <t>2.5.</t>
  </si>
  <si>
    <t>Own Contributions</t>
  </si>
  <si>
    <t>1.4.</t>
  </si>
  <si>
    <t>Total Own Contributions</t>
  </si>
  <si>
    <t>Surname:</t>
  </si>
  <si>
    <t>Surname, First Name</t>
  </si>
  <si>
    <t>Short Description</t>
  </si>
  <si>
    <t>Total Equipment CHF:</t>
  </si>
  <si>
    <t>Total Consumables CHF:</t>
  </si>
  <si>
    <t>Total Miscellaneous CHF:</t>
  </si>
  <si>
    <t>in cash</t>
  </si>
  <si>
    <t>in kind</t>
  </si>
  <si>
    <t>Consumables &amp; processing costs:</t>
  </si>
  <si>
    <t>Total Own Contributions:</t>
  </si>
  <si>
    <t>Full Professor</t>
  </si>
  <si>
    <t>Technician</t>
  </si>
  <si>
    <t>2.6.</t>
  </si>
  <si>
    <t>Institutional overheads</t>
  </si>
  <si>
    <t>Institutional overhead rate (%):</t>
  </si>
  <si>
    <t>Institutional overheads:</t>
  </si>
  <si>
    <t>Month (mm)</t>
  </si>
  <si>
    <t>Year (yyyy)</t>
  </si>
  <si>
    <t>Associate Professor</t>
  </si>
  <si>
    <t>Total Personnel CHF:</t>
  </si>
  <si>
    <t>Total Personnel  CHF:</t>
  </si>
  <si>
    <t>Actual date of aquisition</t>
  </si>
  <si>
    <t>2.7.</t>
  </si>
  <si>
    <t>Existing infrastructure made available to Nano-Tera.CH</t>
  </si>
  <si>
    <t>Year 1</t>
  </si>
  <si>
    <t>Year 2</t>
  </si>
  <si>
    <t>Year 3</t>
  </si>
  <si>
    <t>Year 4</t>
  </si>
  <si>
    <t>Short description</t>
  </si>
  <si>
    <t>Total  Cost</t>
  </si>
  <si>
    <t xml:space="preserve">Total  Cost </t>
  </si>
  <si>
    <t>Note that costs funded by SNF, CTI, EU are not eligible as Third-Party contributions</t>
  </si>
  <si>
    <t>Total
Year 1-4</t>
  </si>
  <si>
    <t>(max 20%)</t>
  </si>
  <si>
    <t>Please note: For each infrastructure, a receipt, proof of payment or statement has to be sent to Nano-Tera.CH.</t>
  </si>
  <si>
    <t>Own contributions to personnel</t>
  </si>
  <si>
    <t>Total</t>
  </si>
  <si>
    <t>Activity 
rate in 
Nano-Tera 
(%)</t>
  </si>
  <si>
    <t>Activity 
rate in
Nano-Tera 
(%)</t>
  </si>
  <si>
    <t>Maximum 
eligible 
own 
contribution</t>
  </si>
  <si>
    <t>Planned 
own 
contribution</t>
  </si>
  <si>
    <t>Expected date 
of acquisition</t>
  </si>
  <si>
    <t>Depreciation 
rate (%)</t>
  </si>
  <si>
    <t>% of use 
made 
available to 
Nano-Tera</t>
  </si>
  <si>
    <t>Total 
planned 
own 
contribution</t>
  </si>
  <si>
    <t>Institutional 
overheads</t>
  </si>
  <si>
    <t>Amount</t>
  </si>
  <si>
    <t>3.</t>
  </si>
  <si>
    <t>Project Acronym:</t>
  </si>
  <si>
    <t>Total 
planned
own 
contribution</t>
  </si>
  <si>
    <t>Note that the fraction of the equipment depreciation over the period before the start of the project is not eligible as own contribution.</t>
  </si>
  <si>
    <t>Total 
overheads</t>
  </si>
  <si>
    <t>(i.e. contributions from industrial partners)</t>
  </si>
  <si>
    <t>Third-Party Partner 1:</t>
  </si>
  <si>
    <t>Third-Party Partner 2:</t>
  </si>
  <si>
    <t>Third-Party Partner 3:</t>
  </si>
  <si>
    <t xml:space="preserve">TOTAL Third-Party contributions:  </t>
  </si>
  <si>
    <t>Third-Party contributions</t>
  </si>
  <si>
    <t>Principal Investigator:</t>
  </si>
  <si>
    <t>First name:</t>
  </si>
  <si>
    <t>Maximal eligible Nano-Tera.CH funding level per personnel category (per year, per full-time position)</t>
  </si>
  <si>
    <t>Note that only the fraction of the equipment depreciation over the duration of the project is eligible as own contribution.</t>
  </si>
  <si>
    <t>Nano-Tera.CH Funding</t>
  </si>
  <si>
    <t>Maximum 
eligible 
Nano-Tera 
funding</t>
  </si>
  <si>
    <t>Requested 
Nano-Tera 
funding</t>
  </si>
  <si>
    <t>Total 
requested 
Nano-Tera
funding</t>
  </si>
  <si>
    <t>The total requested Nano-Tera funding cannot exceed the total cost of the planned equipment.</t>
  </si>
  <si>
    <t>Total 
requested
Nano-Tera 
funding</t>
  </si>
  <si>
    <t>Total   
requested      
Nano-Tera 
funding</t>
  </si>
  <si>
    <t>Total         
requested
Nano-Tera 
funding</t>
  </si>
  <si>
    <t>Total requested Nano-Tera.CH funding</t>
  </si>
  <si>
    <t>Total Third-Party Contributions</t>
  </si>
  <si>
    <t>Total Budget</t>
  </si>
  <si>
    <t>Matching fund level</t>
  </si>
  <si>
    <t>Total requested Nano-tera.CH Funding</t>
  </si>
  <si>
    <t>Title/position:</t>
  </si>
  <si>
    <t>Maximal eligible salaries for own contributions per personnel category (per year, per full-time position, all social charges included)</t>
  </si>
  <si>
    <t>Title/positon:</t>
  </si>
  <si>
    <t>Investigator</t>
  </si>
  <si>
    <t>Function (title):</t>
  </si>
  <si>
    <t>Desired Starting Date:</t>
  </si>
  <si>
    <r>
      <t>Project Title</t>
    </r>
    <r>
      <rPr>
        <sz val="10"/>
        <rFont val="Arial"/>
        <family val="2"/>
      </rPr>
      <t>: 
(In English)</t>
    </r>
  </si>
  <si>
    <t>submission@nano-tera.ch</t>
  </si>
  <si>
    <t>T: +41 21 693 55 39</t>
  </si>
  <si>
    <t>Contact information for financial issues related to submissions</t>
  </si>
  <si>
    <r>
      <t xml:space="preserve">There should be </t>
    </r>
    <r>
      <rPr>
        <b/>
        <u/>
        <sz val="12"/>
        <rFont val="Arial"/>
        <family val="2"/>
      </rPr>
      <t>one</t>
    </r>
    <r>
      <rPr>
        <b/>
        <sz val="12"/>
        <rFont val="Arial"/>
        <family val="2"/>
      </rPr>
      <t xml:space="preserve"> detailed budget form for </t>
    </r>
    <r>
      <rPr>
        <b/>
        <u/>
        <sz val="12"/>
        <rFont val="Arial"/>
        <family val="2"/>
      </rPr>
      <t>each</t>
    </r>
    <r>
      <rPr>
        <b/>
        <sz val="12"/>
        <rFont val="Arial"/>
        <family val="2"/>
      </rPr>
      <t xml:space="preserve"> investigator involved in the projet.</t>
    </r>
  </si>
  <si>
    <r>
      <t>Miscellaneous</t>
    </r>
    <r>
      <rPr>
        <sz val="12"/>
        <rFont val="Arial"/>
        <family val="2"/>
      </rPr>
      <t xml:space="preserve"> (Nano-Tera.CH Funding)</t>
    </r>
  </si>
  <si>
    <r>
      <t>Consumables &amp; Processing Costs</t>
    </r>
    <r>
      <rPr>
        <sz val="12"/>
        <rFont val="Arial"/>
        <family val="2"/>
      </rPr>
      <t xml:space="preserve"> (Nano-Tera.CH Funding)</t>
    </r>
  </si>
  <si>
    <r>
      <t>Equipment</t>
    </r>
    <r>
      <rPr>
        <sz val="12"/>
        <rFont val="Arial"/>
        <family val="2"/>
      </rPr>
      <t xml:space="preserve"> (Nano-Tera.ch Funding)</t>
    </r>
  </si>
  <si>
    <r>
      <t>Personnel</t>
    </r>
    <r>
      <rPr>
        <sz val="12"/>
        <rFont val="Arial"/>
        <family val="2"/>
      </rPr>
      <t xml:space="preserve"> (Nano-Tera.ch Funding)</t>
    </r>
  </si>
  <si>
    <t>Project Acronym</t>
  </si>
  <si>
    <r>
      <t>Personnel</t>
    </r>
    <r>
      <rPr>
        <sz val="12"/>
        <rFont val="Arial"/>
        <family val="2"/>
      </rPr>
      <t xml:space="preserve"> (Own Contribution)</t>
    </r>
  </si>
  <si>
    <r>
      <t>Equipment planned to be purchased from the institution's budget</t>
    </r>
    <r>
      <rPr>
        <b/>
        <sz val="12"/>
        <rFont val="Arial"/>
        <family val="2"/>
      </rPr>
      <t xml:space="preserve">  (Own contribution)</t>
    </r>
  </si>
  <si>
    <r>
      <t>Existing infrastructure made available to Nano-Tera.CH</t>
    </r>
    <r>
      <rPr>
        <sz val="12"/>
        <rFont val="Arial"/>
        <family val="2"/>
      </rPr>
      <t xml:space="preserve"> (Own Contribution)</t>
    </r>
  </si>
  <si>
    <r>
      <t>Consumables &amp; Processing Costs</t>
    </r>
    <r>
      <rPr>
        <sz val="12"/>
        <rFont val="Arial"/>
        <family val="2"/>
      </rPr>
      <t xml:space="preserve"> (Own Contribution)</t>
    </r>
  </si>
  <si>
    <r>
      <t>Miscellaneous</t>
    </r>
    <r>
      <rPr>
        <sz val="12"/>
        <rFont val="Arial"/>
        <family val="2"/>
      </rPr>
      <t xml:space="preserve"> (Own Contribution)</t>
    </r>
  </si>
  <si>
    <r>
      <t>Function</t>
    </r>
    <r>
      <rPr>
        <b/>
        <i/>
        <sz val="10"/>
        <rFont val="Arial"/>
        <family val="2"/>
      </rPr>
      <t xml:space="preserve">
</t>
    </r>
    <r>
      <rPr>
        <sz val="10"/>
        <rFont val="Arial"/>
        <family val="2"/>
      </rPr>
      <t>(Pull-Down Menu)</t>
    </r>
  </si>
  <si>
    <r>
      <rPr>
        <b/>
        <sz val="10"/>
        <rFont val="Arial"/>
        <family val="2"/>
      </rPr>
      <t>Function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>(Pull-Down Menu)</t>
    </r>
  </si>
  <si>
    <t>Total Year 1-4</t>
  </si>
  <si>
    <t>Contact person for administrative &amp; financial issues</t>
  </si>
  <si>
    <t>NTF-Project - DETAILED BUDGET</t>
  </si>
  <si>
    <t xml:space="preserve">Duration </t>
  </si>
  <si>
    <t>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</si>
</sst>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4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u/>
      <sz val="8"/>
      <color indexed="12"/>
      <name val="Arial"/>
      <family val="2"/>
    </font>
    <font>
      <b/>
      <sz val="10"/>
      <color indexed="10"/>
      <name val="Arial"/>
      <family val="2"/>
    </font>
    <font>
      <i/>
      <sz val="10"/>
      <color indexed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b/>
      <sz val="11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sz val="8"/>
      <color indexed="62"/>
      <name val="Arial"/>
      <family val="2"/>
    </font>
    <font>
      <b/>
      <i/>
      <sz val="8"/>
      <color indexed="23"/>
      <name val="Arial"/>
      <family val="2"/>
    </font>
    <font>
      <i/>
      <sz val="9"/>
      <color indexed="23"/>
      <name val="Arial"/>
      <family val="2"/>
    </font>
    <font>
      <i/>
      <sz val="10"/>
      <color indexed="23"/>
      <name val="Arial"/>
      <family val="2"/>
    </font>
    <font>
      <b/>
      <sz val="8"/>
      <color indexed="30"/>
      <name val="Arial"/>
      <family val="2"/>
    </font>
    <font>
      <sz val="12"/>
      <color indexed="12"/>
      <name val="Arial"/>
      <family val="2"/>
    </font>
    <font>
      <sz val="8"/>
      <color indexed="9"/>
      <name val="Arial"/>
      <family val="2"/>
    </font>
    <font>
      <b/>
      <sz val="12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mediumGray"/>
    </fill>
    <fill>
      <patternFill patternType="mediumGray">
        <bgColor indexed="42"/>
      </patternFill>
    </fill>
    <fill>
      <patternFill patternType="solid">
        <fgColor indexed="65"/>
        <bgColor indexed="64"/>
      </patternFill>
    </fill>
    <fill>
      <patternFill patternType="mediumGray">
        <bgColor indexed="22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550">
    <xf numFmtId="0" fontId="0" fillId="0" borderId="0" xfId="0"/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 wrapText="1"/>
    </xf>
    <xf numFmtId="2" fontId="9" fillId="0" borderId="0" xfId="0" applyNumberFormat="1" applyFont="1" applyBorder="1" applyAlignment="1">
      <alignment vertical="center"/>
    </xf>
    <xf numFmtId="0" fontId="35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49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2" fillId="0" borderId="1" xfId="0" applyFont="1" applyBorder="1" applyAlignment="1" applyProtection="1">
      <alignment horizontal="center" vertical="center" wrapText="1"/>
    </xf>
    <xf numFmtId="0" fontId="26" fillId="0" borderId="0" xfId="0" applyFont="1" applyAlignment="1">
      <alignment vertical="center"/>
    </xf>
    <xf numFmtId="0" fontId="30" fillId="0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9" fontId="37" fillId="0" borderId="0" xfId="3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quotePrefix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30" fillId="0" borderId="0" xfId="0" applyFont="1" applyAlignment="1">
      <alignment vertical="center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13" fillId="0" borderId="0" xfId="0" applyFont="1" applyBorder="1" applyAlignment="1">
      <alignment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49" fontId="11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  <protection locked="0"/>
    </xf>
    <xf numFmtId="49" fontId="12" fillId="0" borderId="0" xfId="0" applyNumberFormat="1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>
      <alignment horizontal="left" vertical="center"/>
    </xf>
    <xf numFmtId="3" fontId="2" fillId="0" borderId="0" xfId="1" applyNumberFormat="1" applyFont="1" applyAlignment="1">
      <alignment vertical="center"/>
    </xf>
    <xf numFmtId="0" fontId="16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49" fontId="12" fillId="0" borderId="0" xfId="0" applyNumberFormat="1" applyFont="1" applyBorder="1" applyAlignment="1" applyProtection="1">
      <alignment vertical="center"/>
    </xf>
    <xf numFmtId="2" fontId="4" fillId="0" borderId="0" xfId="0" applyNumberFormat="1" applyFont="1" applyBorder="1" applyAlignment="1" applyProtection="1">
      <alignment vertical="center"/>
    </xf>
    <xf numFmtId="4" fontId="4" fillId="0" borderId="0" xfId="0" applyNumberFormat="1" applyFont="1" applyBorder="1" applyAlignment="1" applyProtection="1">
      <alignment vertical="center"/>
    </xf>
    <xf numFmtId="49" fontId="13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0" fillId="0" borderId="0" xfId="0" applyFont="1" applyAlignment="1">
      <alignment vertical="center"/>
    </xf>
    <xf numFmtId="4" fontId="2" fillId="0" borderId="0" xfId="0" applyNumberFormat="1" applyFont="1" applyBorder="1" applyAlignment="1" applyProtection="1">
      <alignment vertical="center" wrapText="1"/>
      <protection locked="0"/>
    </xf>
    <xf numFmtId="2" fontId="2" fillId="0" borderId="0" xfId="0" applyNumberFormat="1" applyFont="1" applyBorder="1" applyAlignment="1" applyProtection="1">
      <alignment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9" fontId="12" fillId="0" borderId="0" xfId="0" applyNumberFormat="1" applyFont="1" applyFill="1" applyAlignment="1" applyProtection="1">
      <alignment vertical="center"/>
    </xf>
    <xf numFmtId="0" fontId="19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15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4" fontId="6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0" fontId="23" fillId="0" borderId="0" xfId="0" applyFont="1" applyAlignment="1" applyProtection="1">
      <alignment vertical="center"/>
    </xf>
    <xf numFmtId="0" fontId="17" fillId="0" borderId="0" xfId="0" applyFont="1" applyAlignment="1">
      <alignment horizontal="left" vertical="center"/>
    </xf>
    <xf numFmtId="0" fontId="31" fillId="0" borderId="0" xfId="0" applyFont="1" applyFill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0" fontId="12" fillId="0" borderId="2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/>
    </xf>
    <xf numFmtId="0" fontId="28" fillId="0" borderId="0" xfId="0" applyFont="1" applyAlignment="1">
      <alignment vertical="center"/>
    </xf>
    <xf numFmtId="0" fontId="2" fillId="0" borderId="4" xfId="0" applyFont="1" applyFill="1" applyBorder="1" applyAlignment="1">
      <alignment vertical="center"/>
    </xf>
    <xf numFmtId="164" fontId="13" fillId="0" borderId="0" xfId="1" applyNumberFormat="1" applyFont="1" applyAlignment="1">
      <alignment vertical="center"/>
    </xf>
    <xf numFmtId="49" fontId="11" fillId="0" borderId="0" xfId="0" applyNumberFormat="1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49" fontId="12" fillId="0" borderId="0" xfId="0" applyNumberFormat="1" applyFont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vertical="center" wrapText="1"/>
      <protection locked="0"/>
    </xf>
    <xf numFmtId="0" fontId="3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2" fillId="0" borderId="0" xfId="0" applyFont="1" applyBorder="1" applyAlignment="1" applyProtection="1">
      <alignment horizontal="right" vertical="center"/>
      <protection locked="0"/>
    </xf>
    <xf numFmtId="0" fontId="4" fillId="0" borderId="12" xfId="0" applyFont="1" applyBorder="1" applyAlignment="1">
      <alignment vertical="center"/>
    </xf>
    <xf numFmtId="4" fontId="12" fillId="0" borderId="0" xfId="0" applyNumberFormat="1" applyFont="1" applyBorder="1" applyAlignment="1" applyProtection="1">
      <alignment horizontal="right" vertical="center"/>
      <protection locked="0"/>
    </xf>
    <xf numFmtId="0" fontId="39" fillId="0" borderId="0" xfId="0" applyFont="1" applyAlignment="1">
      <alignment vertical="center" wrapText="1"/>
    </xf>
    <xf numFmtId="0" fontId="39" fillId="0" borderId="13" xfId="0" applyFont="1" applyBorder="1" applyAlignment="1">
      <alignment vertical="center" wrapText="1"/>
    </xf>
    <xf numFmtId="0" fontId="27" fillId="0" borderId="0" xfId="0" applyFont="1" applyAlignment="1">
      <alignment vertical="center"/>
    </xf>
    <xf numFmtId="1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13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3" fontId="13" fillId="2" borderId="15" xfId="0" applyNumberFormat="1" applyFont="1" applyFill="1" applyBorder="1" applyAlignment="1" applyProtection="1">
      <alignment vertical="center" shrinkToFit="1"/>
      <protection locked="0"/>
    </xf>
    <xf numFmtId="3" fontId="27" fillId="2" borderId="16" xfId="0" applyNumberFormat="1" applyFont="1" applyFill="1" applyBorder="1" applyAlignment="1" applyProtection="1">
      <alignment vertical="center" shrinkToFit="1"/>
      <protection locked="0"/>
    </xf>
    <xf numFmtId="3" fontId="27" fillId="0" borderId="17" xfId="0" applyNumberFormat="1" applyFont="1" applyFill="1" applyBorder="1" applyAlignment="1" applyProtection="1">
      <alignment vertical="center" shrinkToFit="1"/>
    </xf>
    <xf numFmtId="3" fontId="27" fillId="0" borderId="18" xfId="0" applyNumberFormat="1" applyFont="1" applyBorder="1" applyAlignment="1" applyProtection="1">
      <alignment vertical="center" shrinkToFit="1"/>
    </xf>
    <xf numFmtId="3" fontId="27" fillId="0" borderId="19" xfId="0" applyNumberFormat="1" applyFont="1" applyBorder="1" applyAlignment="1" applyProtection="1">
      <alignment vertical="center" shrinkToFit="1"/>
    </xf>
    <xf numFmtId="3" fontId="27" fillId="0" borderId="20" xfId="0" applyNumberFormat="1" applyFont="1" applyBorder="1" applyAlignment="1" applyProtection="1">
      <alignment vertical="center" shrinkToFit="1"/>
    </xf>
    <xf numFmtId="9" fontId="27" fillId="2" borderId="15" xfId="0" applyNumberFormat="1" applyFont="1" applyFill="1" applyBorder="1" applyAlignment="1" applyProtection="1">
      <alignment vertical="center" shrinkToFit="1"/>
      <protection locked="0"/>
    </xf>
    <xf numFmtId="0" fontId="27" fillId="2" borderId="21" xfId="0" applyFont="1" applyFill="1" applyBorder="1" applyAlignment="1" applyProtection="1">
      <alignment vertical="center" shrinkToFit="1"/>
      <protection locked="0"/>
    </xf>
    <xf numFmtId="0" fontId="27" fillId="2" borderId="16" xfId="0" applyFont="1" applyFill="1" applyBorder="1" applyAlignment="1" applyProtection="1">
      <alignment vertical="center" shrinkToFit="1"/>
      <protection locked="0"/>
    </xf>
    <xf numFmtId="0" fontId="27" fillId="2" borderId="22" xfId="0" applyFont="1" applyFill="1" applyBorder="1" applyAlignment="1" applyProtection="1">
      <alignment vertical="center" shrinkToFit="1"/>
      <protection locked="0"/>
    </xf>
    <xf numFmtId="3" fontId="27" fillId="0" borderId="10" xfId="0" applyNumberFormat="1" applyFont="1" applyBorder="1" applyAlignment="1" applyProtection="1">
      <alignment horizontal="right" vertical="center" shrinkToFit="1"/>
    </xf>
    <xf numFmtId="3" fontId="27" fillId="0" borderId="19" xfId="0" applyNumberFormat="1" applyFont="1" applyBorder="1" applyAlignment="1" applyProtection="1">
      <alignment horizontal="right" vertical="center" shrinkToFit="1"/>
    </xf>
    <xf numFmtId="3" fontId="27" fillId="0" borderId="9" xfId="0" applyNumberFormat="1" applyFont="1" applyBorder="1" applyAlignment="1" applyProtection="1">
      <alignment horizontal="right" vertical="center" shrinkToFit="1"/>
    </xf>
    <xf numFmtId="0" fontId="17" fillId="0" borderId="1" xfId="0" applyFont="1" applyBorder="1" applyAlignment="1">
      <alignment horizontal="center" vertical="center"/>
    </xf>
    <xf numFmtId="3" fontId="27" fillId="2" borderId="23" xfId="0" applyNumberFormat="1" applyFont="1" applyFill="1" applyBorder="1" applyAlignment="1" applyProtection="1">
      <alignment vertical="center" shrinkToFit="1"/>
      <protection locked="0"/>
    </xf>
    <xf numFmtId="3" fontId="27" fillId="2" borderId="10" xfId="0" applyNumberFormat="1" applyFont="1" applyFill="1" applyBorder="1" applyAlignment="1" applyProtection="1">
      <alignment vertical="center" shrinkToFit="1"/>
      <protection locked="0"/>
    </xf>
    <xf numFmtId="3" fontId="27" fillId="0" borderId="10" xfId="0" applyNumberFormat="1" applyFont="1" applyBorder="1" applyAlignment="1" applyProtection="1">
      <alignment vertical="center" shrinkToFit="1"/>
    </xf>
    <xf numFmtId="3" fontId="27" fillId="2" borderId="25" xfId="0" applyNumberFormat="1" applyFont="1" applyFill="1" applyBorder="1" applyAlignment="1" applyProtection="1">
      <alignment vertical="center" shrinkToFit="1"/>
      <protection locked="0"/>
    </xf>
    <xf numFmtId="3" fontId="27" fillId="2" borderId="19" xfId="0" applyNumberFormat="1" applyFont="1" applyFill="1" applyBorder="1" applyAlignment="1" applyProtection="1">
      <alignment vertical="center" shrinkToFit="1"/>
      <protection locked="0"/>
    </xf>
    <xf numFmtId="3" fontId="27" fillId="2" borderId="27" xfId="0" applyNumberFormat="1" applyFont="1" applyFill="1" applyBorder="1" applyAlignment="1" applyProtection="1">
      <alignment vertical="center" shrinkToFit="1"/>
      <protection locked="0"/>
    </xf>
    <xf numFmtId="3" fontId="27" fillId="2" borderId="9" xfId="0" applyNumberFormat="1" applyFont="1" applyFill="1" applyBorder="1" applyAlignment="1" applyProtection="1">
      <alignment vertical="center" shrinkToFit="1"/>
      <protection locked="0"/>
    </xf>
    <xf numFmtId="3" fontId="27" fillId="0" borderId="9" xfId="0" applyNumberFormat="1" applyFont="1" applyBorder="1" applyAlignment="1" applyProtection="1">
      <alignment vertical="center" shrinkToFit="1"/>
    </xf>
    <xf numFmtId="3" fontId="27" fillId="2" borderId="30" xfId="0" applyNumberFormat="1" applyFont="1" applyFill="1" applyBorder="1" applyAlignment="1" applyProtection="1">
      <alignment vertical="center"/>
      <protection locked="0"/>
    </xf>
    <xf numFmtId="3" fontId="27" fillId="2" borderId="18" xfId="0" applyNumberFormat="1" applyFont="1" applyFill="1" applyBorder="1" applyAlignment="1" applyProtection="1">
      <alignment vertical="center"/>
      <protection locked="0"/>
    </xf>
    <xf numFmtId="3" fontId="27" fillId="0" borderId="18" xfId="0" applyNumberFormat="1" applyFont="1" applyBorder="1" applyAlignment="1" applyProtection="1">
      <alignment vertical="center"/>
    </xf>
    <xf numFmtId="3" fontId="27" fillId="2" borderId="25" xfId="0" applyNumberFormat="1" applyFont="1" applyFill="1" applyBorder="1" applyAlignment="1" applyProtection="1">
      <alignment vertical="center"/>
      <protection locked="0"/>
    </xf>
    <xf numFmtId="3" fontId="27" fillId="2" borderId="19" xfId="0" applyNumberFormat="1" applyFont="1" applyFill="1" applyBorder="1" applyAlignment="1" applyProtection="1">
      <alignment vertical="center"/>
      <protection locked="0"/>
    </xf>
    <xf numFmtId="3" fontId="27" fillId="0" borderId="19" xfId="0" applyNumberFormat="1" applyFont="1" applyBorder="1" applyAlignment="1" applyProtection="1">
      <alignment vertical="center"/>
    </xf>
    <xf numFmtId="3" fontId="27" fillId="2" borderId="27" xfId="0" applyNumberFormat="1" applyFont="1" applyFill="1" applyBorder="1" applyAlignment="1" applyProtection="1">
      <alignment vertical="center"/>
      <protection locked="0"/>
    </xf>
    <xf numFmtId="3" fontId="27" fillId="2" borderId="9" xfId="0" applyNumberFormat="1" applyFont="1" applyFill="1" applyBorder="1" applyAlignment="1" applyProtection="1">
      <alignment vertical="center"/>
      <protection locked="0"/>
    </xf>
    <xf numFmtId="3" fontId="27" fillId="0" borderId="9" xfId="0" applyNumberFormat="1" applyFont="1" applyBorder="1" applyAlignment="1" applyProtection="1">
      <alignment vertical="center"/>
    </xf>
    <xf numFmtId="3" fontId="27" fillId="0" borderId="20" xfId="0" applyNumberFormat="1" applyFont="1" applyBorder="1" applyAlignment="1" applyProtection="1">
      <alignment vertical="center"/>
    </xf>
    <xf numFmtId="3" fontId="27" fillId="0" borderId="19" xfId="0" applyNumberFormat="1" applyFont="1" applyFill="1" applyBorder="1" applyAlignment="1" applyProtection="1">
      <alignment vertical="center" shrinkToFit="1"/>
    </xf>
    <xf numFmtId="3" fontId="40" fillId="0" borderId="1" xfId="0" applyNumberFormat="1" applyFont="1" applyBorder="1" applyAlignment="1" applyProtection="1">
      <alignment vertical="center" shrinkToFit="1"/>
    </xf>
    <xf numFmtId="0" fontId="31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vertical="center"/>
    </xf>
    <xf numFmtId="0" fontId="32" fillId="0" borderId="0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1" fontId="17" fillId="0" borderId="0" xfId="0" applyNumberFormat="1" applyFont="1" applyBorder="1" applyAlignment="1">
      <alignment horizontal="right" vertical="center" shrinkToFit="1"/>
    </xf>
    <xf numFmtId="1" fontId="27" fillId="0" borderId="0" xfId="0" applyNumberFormat="1" applyFont="1" applyBorder="1" applyAlignment="1">
      <alignment vertical="center" shrinkToFit="1"/>
    </xf>
    <xf numFmtId="1" fontId="32" fillId="0" borderId="0" xfId="0" applyNumberFormat="1" applyFont="1" applyBorder="1" applyAlignment="1">
      <alignment horizontal="right" vertical="center" wrapText="1"/>
    </xf>
    <xf numFmtId="1" fontId="27" fillId="2" borderId="2" xfId="0" applyNumberFormat="1" applyFont="1" applyFill="1" applyBorder="1" applyAlignment="1" applyProtection="1">
      <alignment vertical="center" shrinkToFit="1"/>
      <protection locked="0"/>
    </xf>
    <xf numFmtId="1" fontId="27" fillId="2" borderId="33" xfId="0" applyNumberFormat="1" applyFont="1" applyFill="1" applyBorder="1" applyAlignment="1" applyProtection="1">
      <alignment vertical="center" shrinkToFit="1"/>
      <protection locked="0"/>
    </xf>
    <xf numFmtId="1" fontId="27" fillId="2" borderId="27" xfId="0" applyNumberFormat="1" applyFont="1" applyFill="1" applyBorder="1" applyAlignment="1" applyProtection="1">
      <alignment vertical="center" shrinkToFit="1"/>
      <protection locked="0"/>
    </xf>
    <xf numFmtId="3" fontId="27" fillId="0" borderId="1" xfId="0" applyNumberFormat="1" applyFont="1" applyBorder="1" applyAlignment="1" applyProtection="1">
      <alignment vertical="center" shrinkToFit="1"/>
    </xf>
    <xf numFmtId="0" fontId="17" fillId="0" borderId="0" xfId="0" applyFont="1" applyAlignment="1" applyProtection="1">
      <alignment horizontal="right" vertical="center"/>
      <protection locked="0"/>
    </xf>
    <xf numFmtId="3" fontId="4" fillId="0" borderId="0" xfId="0" applyNumberFormat="1" applyFont="1" applyBorder="1" applyAlignment="1" applyProtection="1">
      <alignment vertical="center"/>
    </xf>
    <xf numFmtId="3" fontId="2" fillId="0" borderId="0" xfId="0" applyNumberFormat="1" applyFont="1" applyBorder="1" applyAlignment="1">
      <alignment vertical="center"/>
    </xf>
    <xf numFmtId="0" fontId="32" fillId="0" borderId="34" xfId="0" applyNumberFormat="1" applyFont="1" applyFill="1" applyBorder="1" applyAlignment="1" applyProtection="1">
      <alignment horizontal="left" vertical="center" wrapText="1"/>
    </xf>
    <xf numFmtId="3" fontId="27" fillId="0" borderId="21" xfId="0" applyNumberFormat="1" applyFont="1" applyBorder="1" applyAlignment="1" applyProtection="1">
      <alignment horizontal="right" vertical="center" shrinkToFit="1"/>
    </xf>
    <xf numFmtId="3" fontId="27" fillId="0" borderId="16" xfId="0" applyNumberFormat="1" applyFont="1" applyBorder="1" applyAlignment="1" applyProtection="1">
      <alignment horizontal="right" vertical="center" shrinkToFit="1"/>
    </xf>
    <xf numFmtId="3" fontId="27" fillId="0" borderId="8" xfId="0" applyNumberFormat="1" applyFont="1" applyBorder="1" applyAlignment="1" applyProtection="1">
      <alignment horizontal="right" vertical="center" shrinkToFit="1"/>
    </xf>
    <xf numFmtId="3" fontId="27" fillId="0" borderId="18" xfId="0" applyNumberFormat="1" applyFont="1" applyBorder="1" applyAlignment="1" applyProtection="1">
      <alignment horizontal="right" vertical="center" shrinkToFit="1"/>
    </xf>
    <xf numFmtId="3" fontId="2" fillId="0" borderId="5" xfId="0" applyNumberFormat="1" applyFont="1" applyBorder="1" applyAlignment="1">
      <alignment vertical="center" shrinkToFit="1"/>
    </xf>
    <xf numFmtId="3" fontId="2" fillId="0" borderId="5" xfId="0" applyNumberFormat="1" applyFont="1" applyBorder="1" applyAlignment="1" applyProtection="1">
      <alignment vertical="center" shrinkToFit="1"/>
      <protection locked="0"/>
    </xf>
    <xf numFmtId="3" fontId="2" fillId="0" borderId="35" xfId="0" applyNumberFormat="1" applyFont="1" applyBorder="1" applyAlignment="1" applyProtection="1">
      <alignment vertical="center" shrinkToFit="1"/>
      <protection locked="0"/>
    </xf>
    <xf numFmtId="1" fontId="27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27" fillId="2" borderId="6" xfId="0" applyNumberFormat="1" applyFont="1" applyFill="1" applyBorder="1" applyAlignment="1" applyProtection="1">
      <alignment horizontal="center" vertical="center" shrinkToFit="1"/>
      <protection locked="0"/>
    </xf>
    <xf numFmtId="1" fontId="27" fillId="2" borderId="36" xfId="0" applyNumberFormat="1" applyFont="1" applyFill="1" applyBorder="1" applyAlignment="1" applyProtection="1">
      <alignment horizontal="center" vertical="center" shrinkToFit="1"/>
      <protection locked="0"/>
    </xf>
    <xf numFmtId="1" fontId="41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0" fontId="24" fillId="0" borderId="0" xfId="0" applyFont="1" applyFill="1" applyAlignment="1" applyProtection="1">
      <alignment vertical="center"/>
    </xf>
    <xf numFmtId="0" fontId="42" fillId="0" borderId="0" xfId="0" applyFont="1" applyFill="1" applyAlignment="1">
      <alignment vertical="center"/>
    </xf>
    <xf numFmtId="0" fontId="32" fillId="0" borderId="12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4" fontId="27" fillId="0" borderId="5" xfId="0" applyNumberFormat="1" applyFont="1" applyBorder="1" applyAlignment="1">
      <alignment vertical="center"/>
    </xf>
    <xf numFmtId="4" fontId="27" fillId="0" borderId="5" xfId="0" applyNumberFormat="1" applyFont="1" applyBorder="1" applyAlignment="1" applyProtection="1">
      <alignment vertical="center" wrapText="1"/>
      <protection locked="0"/>
    </xf>
    <xf numFmtId="2" fontId="27" fillId="0" borderId="35" xfId="0" applyNumberFormat="1" applyFont="1" applyBorder="1" applyAlignment="1" applyProtection="1">
      <alignment vertical="center" wrapText="1"/>
      <protection locked="0"/>
    </xf>
    <xf numFmtId="3" fontId="27" fillId="2" borderId="37" xfId="0" applyNumberFormat="1" applyFont="1" applyFill="1" applyBorder="1" applyAlignment="1" applyProtection="1">
      <alignment vertical="center" shrinkToFit="1"/>
      <protection locked="0"/>
    </xf>
    <xf numFmtId="3" fontId="27" fillId="2" borderId="38" xfId="0" applyNumberFormat="1" applyFont="1" applyFill="1" applyBorder="1" applyAlignment="1" applyProtection="1">
      <alignment vertical="center" shrinkToFit="1"/>
      <protection locked="0"/>
    </xf>
    <xf numFmtId="3" fontId="27" fillId="2" borderId="39" xfId="0" applyNumberFormat="1" applyFont="1" applyFill="1" applyBorder="1" applyAlignment="1" applyProtection="1">
      <alignment vertical="center" shrinkToFit="1"/>
      <protection locked="0"/>
    </xf>
    <xf numFmtId="49" fontId="27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6" xfId="0" applyNumberFormat="1" applyFont="1" applyFill="1" applyBorder="1" applyAlignment="1" applyProtection="1">
      <alignment horizontal="center" vertical="center" shrinkToFit="1"/>
      <protection locked="0"/>
    </xf>
    <xf numFmtId="3" fontId="27" fillId="0" borderId="40" xfId="0" applyNumberFormat="1" applyFont="1" applyBorder="1" applyAlignment="1" applyProtection="1">
      <alignment horizontal="right" vertical="center" shrinkToFit="1"/>
    </xf>
    <xf numFmtId="0" fontId="27" fillId="0" borderId="0" xfId="0" applyFont="1" applyBorder="1" applyAlignment="1">
      <alignment vertical="center"/>
    </xf>
    <xf numFmtId="3" fontId="27" fillId="0" borderId="26" xfId="0" applyNumberFormat="1" applyFont="1" applyBorder="1" applyAlignment="1" applyProtection="1">
      <alignment horizontal="right" vertical="center" shrinkToFit="1"/>
    </xf>
    <xf numFmtId="3" fontId="27" fillId="0" borderId="41" xfId="0" applyNumberFormat="1" applyFont="1" applyBorder="1" applyAlignment="1" applyProtection="1">
      <alignment horizontal="right" vertical="center" shrinkToFit="1"/>
    </xf>
    <xf numFmtId="3" fontId="27" fillId="0" borderId="42" xfId="0" applyNumberFormat="1" applyFont="1" applyBorder="1" applyAlignment="1" applyProtection="1">
      <alignment horizontal="right" vertical="center" shrinkToFit="1"/>
    </xf>
    <xf numFmtId="3" fontId="27" fillId="0" borderId="11" xfId="0" applyNumberFormat="1" applyFont="1" applyFill="1" applyBorder="1" applyAlignment="1" applyProtection="1">
      <alignment vertical="center" shrinkToFit="1"/>
    </xf>
    <xf numFmtId="3" fontId="27" fillId="0" borderId="21" xfId="0" applyNumberFormat="1" applyFont="1" applyFill="1" applyBorder="1" applyAlignment="1" applyProtection="1">
      <alignment vertical="center" shrinkToFit="1"/>
    </xf>
    <xf numFmtId="3" fontId="27" fillId="0" borderId="11" xfId="0" applyNumberFormat="1" applyFont="1" applyBorder="1" applyAlignment="1" applyProtection="1">
      <alignment vertical="center" shrinkToFit="1"/>
    </xf>
    <xf numFmtId="3" fontId="27" fillId="0" borderId="6" xfId="0" applyNumberFormat="1" applyFont="1" applyFill="1" applyBorder="1" applyAlignment="1" applyProtection="1">
      <alignment vertical="center" shrinkToFit="1"/>
    </xf>
    <xf numFmtId="3" fontId="27" fillId="0" borderId="8" xfId="0" applyNumberFormat="1" applyFont="1" applyFill="1" applyBorder="1" applyAlignment="1" applyProtection="1">
      <alignment vertical="center" shrinkToFit="1"/>
    </xf>
    <xf numFmtId="3" fontId="27" fillId="0" borderId="6" xfId="0" applyNumberFormat="1" applyFont="1" applyBorder="1" applyAlignment="1" applyProtection="1">
      <alignment vertical="center" shrinkToFit="1"/>
    </xf>
    <xf numFmtId="4" fontId="27" fillId="0" borderId="0" xfId="0" applyNumberFormat="1" applyFont="1" applyBorder="1" applyAlignment="1" applyProtection="1">
      <alignment vertical="center" shrinkToFit="1"/>
    </xf>
    <xf numFmtId="4" fontId="27" fillId="0" borderId="5" xfId="0" applyNumberFormat="1" applyFont="1" applyBorder="1" applyAlignment="1" applyProtection="1">
      <alignment vertical="center" shrinkToFit="1"/>
    </xf>
    <xf numFmtId="3" fontId="27" fillId="0" borderId="5" xfId="0" applyNumberFormat="1" applyFont="1" applyBorder="1" applyAlignment="1" applyProtection="1">
      <alignment vertical="center" shrinkToFit="1"/>
    </xf>
    <xf numFmtId="2" fontId="27" fillId="0" borderId="35" xfId="0" applyNumberFormat="1" applyFont="1" applyBorder="1" applyAlignment="1" applyProtection="1">
      <alignment vertical="center" shrinkToFit="1"/>
    </xf>
    <xf numFmtId="0" fontId="13" fillId="0" borderId="43" xfId="0" applyFont="1" applyBorder="1" applyAlignment="1" applyProtection="1">
      <alignment horizontal="center" vertical="center" wrapText="1"/>
    </xf>
    <xf numFmtId="0" fontId="12" fillId="0" borderId="44" xfId="0" applyFont="1" applyBorder="1" applyAlignment="1" applyProtection="1">
      <alignment horizontal="center" vertical="center" wrapText="1"/>
    </xf>
    <xf numFmtId="0" fontId="13" fillId="0" borderId="45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4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2" fillId="0" borderId="49" xfId="0" applyFont="1" applyFill="1" applyBorder="1" applyAlignment="1" applyProtection="1">
      <alignment horizontal="center" vertical="center" wrapText="1"/>
    </xf>
    <xf numFmtId="0" fontId="13" fillId="0" borderId="50" xfId="0" applyFont="1" applyBorder="1" applyAlignment="1" applyProtection="1">
      <alignment horizontal="center" vertical="center" wrapText="1"/>
    </xf>
    <xf numFmtId="0" fontId="13" fillId="0" borderId="51" xfId="0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49" xfId="0" applyFont="1" applyFill="1" applyBorder="1" applyAlignment="1" applyProtection="1">
      <alignment horizontal="center" vertical="center" wrapText="1"/>
    </xf>
    <xf numFmtId="0" fontId="12" fillId="0" borderId="45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vertical="center" wrapText="1"/>
      <protection locked="0"/>
    </xf>
    <xf numFmtId="0" fontId="12" fillId="0" borderId="36" xfId="0" applyFont="1" applyBorder="1" applyAlignment="1" applyProtection="1">
      <alignment vertical="center" wrapText="1"/>
      <protection locked="0"/>
    </xf>
    <xf numFmtId="0" fontId="32" fillId="0" borderId="11" xfId="0" applyFont="1" applyBorder="1" applyAlignment="1" applyProtection="1">
      <alignment horizontal="center" vertical="center" wrapText="1"/>
      <protection locked="0"/>
    </xf>
    <xf numFmtId="0" fontId="32" fillId="0" borderId="52" xfId="0" applyFont="1" applyBorder="1" applyAlignment="1" applyProtection="1">
      <alignment horizontal="center" vertical="center" wrapText="1"/>
      <protection locked="0"/>
    </xf>
    <xf numFmtId="0" fontId="32" fillId="0" borderId="21" xfId="0" applyFont="1" applyBorder="1" applyAlignment="1" applyProtection="1">
      <alignment horizontal="center" vertical="center" wrapText="1"/>
      <protection locked="0"/>
    </xf>
    <xf numFmtId="3" fontId="13" fillId="0" borderId="0" xfId="0" applyNumberFormat="1" applyFont="1" applyAlignment="1" applyProtection="1">
      <alignment vertical="center" shrinkToFit="1"/>
      <protection locked="0"/>
    </xf>
    <xf numFmtId="3" fontId="13" fillId="0" borderId="6" xfId="0" applyNumberFormat="1" applyFont="1" applyBorder="1" applyAlignment="1" applyProtection="1">
      <alignment horizontal="center" vertical="center" shrinkToFit="1"/>
      <protection locked="0"/>
    </xf>
    <xf numFmtId="3" fontId="13" fillId="0" borderId="7" xfId="0" applyNumberFormat="1" applyFont="1" applyBorder="1" applyAlignment="1" applyProtection="1">
      <alignment horizontal="center" vertical="center" shrinkToFit="1"/>
      <protection locked="0"/>
    </xf>
    <xf numFmtId="3" fontId="13" fillId="0" borderId="8" xfId="0" applyNumberFormat="1" applyFont="1" applyBorder="1" applyAlignment="1" applyProtection="1">
      <alignment horizontal="center" vertical="center" shrinkToFit="1"/>
      <protection locked="0"/>
    </xf>
    <xf numFmtId="3" fontId="13" fillId="0" borderId="9" xfId="0" applyNumberFormat="1" applyFont="1" applyBorder="1" applyAlignment="1" applyProtection="1">
      <alignment horizontal="center" vertical="center" shrinkToFit="1"/>
      <protection locked="0"/>
    </xf>
    <xf numFmtId="3" fontId="13" fillId="0" borderId="10" xfId="0" applyNumberFormat="1" applyFont="1" applyBorder="1" applyAlignment="1" applyProtection="1">
      <alignment horizontal="center" vertical="center" shrinkToFit="1"/>
      <protection locked="0"/>
    </xf>
    <xf numFmtId="3" fontId="13" fillId="2" borderId="53" xfId="0" applyNumberFormat="1" applyFont="1" applyFill="1" applyBorder="1" applyAlignment="1" applyProtection="1">
      <alignment vertical="center" shrinkToFit="1"/>
      <protection locked="0"/>
    </xf>
    <xf numFmtId="3" fontId="13" fillId="2" borderId="6" xfId="0" applyNumberFormat="1" applyFont="1" applyFill="1" applyBorder="1" applyAlignment="1" applyProtection="1">
      <alignment vertical="center" shrinkToFit="1"/>
      <protection locked="0"/>
    </xf>
    <xf numFmtId="3" fontId="13" fillId="2" borderId="54" xfId="0" applyNumberFormat="1" applyFont="1" applyFill="1" applyBorder="1" applyAlignment="1" applyProtection="1">
      <alignment vertical="center" shrinkToFit="1"/>
      <protection locked="0"/>
    </xf>
    <xf numFmtId="3" fontId="13" fillId="0" borderId="43" xfId="0" applyNumberFormat="1" applyFont="1" applyBorder="1" applyAlignment="1" applyProtection="1">
      <alignment vertical="center" shrinkToFit="1"/>
    </xf>
    <xf numFmtId="3" fontId="13" fillId="0" borderId="56" xfId="0" applyNumberFormat="1" applyFont="1" applyBorder="1" applyAlignment="1" applyProtection="1">
      <alignment vertical="center" shrinkToFit="1"/>
    </xf>
    <xf numFmtId="3" fontId="13" fillId="0" borderId="1" xfId="0" applyNumberFormat="1" applyFont="1" applyBorder="1" applyAlignment="1" applyProtection="1">
      <alignment vertical="center" shrinkToFit="1"/>
    </xf>
    <xf numFmtId="3" fontId="13" fillId="0" borderId="0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3" fontId="13" fillId="0" borderId="10" xfId="0" applyNumberFormat="1" applyFont="1" applyBorder="1" applyAlignment="1" applyProtection="1">
      <alignment vertical="center" shrinkToFit="1"/>
    </xf>
    <xf numFmtId="3" fontId="13" fillId="0" borderId="9" xfId="0" applyNumberFormat="1" applyFont="1" applyBorder="1" applyAlignment="1" applyProtection="1">
      <alignment vertical="center" shrinkToFit="1"/>
    </xf>
    <xf numFmtId="0" fontId="32" fillId="0" borderId="10" xfId="0" applyFont="1" applyBorder="1" applyAlignment="1" applyProtection="1">
      <alignment horizontal="center" vertical="center"/>
      <protection locked="0"/>
    </xf>
    <xf numFmtId="3" fontId="2" fillId="0" borderId="10" xfId="0" applyNumberFormat="1" applyFont="1" applyBorder="1" applyAlignment="1" applyProtection="1">
      <alignment vertical="center" shrinkToFit="1"/>
    </xf>
    <xf numFmtId="3" fontId="2" fillId="0" borderId="9" xfId="0" applyNumberFormat="1" applyFont="1" applyBorder="1" applyAlignment="1" applyProtection="1">
      <alignment vertical="center" shrinkToFit="1"/>
    </xf>
    <xf numFmtId="3" fontId="2" fillId="0" borderId="43" xfId="0" applyNumberFormat="1" applyFont="1" applyBorder="1" applyAlignment="1" applyProtection="1">
      <alignment vertical="center" shrinkToFit="1"/>
    </xf>
    <xf numFmtId="3" fontId="2" fillId="0" borderId="56" xfId="0" applyNumberFormat="1" applyFont="1" applyBorder="1" applyAlignment="1" applyProtection="1">
      <alignment vertical="center" shrinkToFit="1"/>
    </xf>
    <xf numFmtId="3" fontId="2" fillId="0" borderId="0" xfId="0" applyNumberFormat="1" applyFont="1" applyAlignment="1" applyProtection="1">
      <alignment vertical="center" shrinkToFit="1"/>
      <protection locked="0"/>
    </xf>
    <xf numFmtId="3" fontId="2" fillId="0" borderId="36" xfId="0" applyNumberFormat="1" applyFont="1" applyBorder="1" applyAlignment="1" applyProtection="1">
      <alignment vertical="center" shrinkToFit="1"/>
    </xf>
    <xf numFmtId="3" fontId="2" fillId="0" borderId="3" xfId="0" applyNumberFormat="1" applyFont="1" applyBorder="1" applyAlignment="1" applyProtection="1">
      <alignment vertical="center" shrinkToFit="1"/>
    </xf>
    <xf numFmtId="3" fontId="2" fillId="0" borderId="6" xfId="0" applyNumberFormat="1" applyFont="1" applyBorder="1" applyAlignment="1" applyProtection="1">
      <alignment vertical="center" shrinkToFit="1"/>
    </xf>
    <xf numFmtId="3" fontId="2" fillId="0" borderId="7" xfId="0" applyNumberFormat="1" applyFont="1" applyBorder="1" applyAlignment="1" applyProtection="1">
      <alignment vertical="center" shrinkToFit="1"/>
    </xf>
    <xf numFmtId="3" fontId="2" fillId="0" borderId="1" xfId="0" applyNumberFormat="1" applyFont="1" applyBorder="1" applyAlignment="1" applyProtection="1">
      <alignment vertical="center" shrinkToFit="1"/>
    </xf>
    <xf numFmtId="0" fontId="12" fillId="0" borderId="0" xfId="0" applyFont="1" applyAlignment="1" applyProtection="1">
      <alignment vertical="center"/>
      <protection locked="0"/>
    </xf>
    <xf numFmtId="3" fontId="27" fillId="0" borderId="21" xfId="0" applyNumberFormat="1" applyFont="1" applyFill="1" applyBorder="1" applyAlignment="1" applyProtection="1">
      <alignment horizontal="right" vertical="center" shrinkToFit="1"/>
    </xf>
    <xf numFmtId="1" fontId="41" fillId="0" borderId="0" xfId="0" applyNumberFormat="1" applyFont="1" applyFill="1" applyAlignment="1">
      <alignment vertical="center"/>
    </xf>
    <xf numFmtId="1" fontId="27" fillId="2" borderId="37" xfId="0" applyNumberFormat="1" applyFont="1" applyFill="1" applyBorder="1" applyAlignment="1" applyProtection="1">
      <alignment horizontal="center" vertical="center" shrinkToFit="1"/>
      <protection locked="0"/>
    </xf>
    <xf numFmtId="1" fontId="27" fillId="2" borderId="38" xfId="0" applyNumberFormat="1" applyFont="1" applyFill="1" applyBorder="1" applyAlignment="1" applyProtection="1">
      <alignment horizontal="center" vertical="center" shrinkToFit="1"/>
      <protection locked="0"/>
    </xf>
    <xf numFmtId="1" fontId="27" fillId="2" borderId="39" xfId="0" applyNumberFormat="1" applyFont="1" applyFill="1" applyBorder="1" applyAlignment="1" applyProtection="1">
      <alignment horizontal="center" vertical="center" shrinkToFit="1"/>
      <protection locked="0"/>
    </xf>
    <xf numFmtId="9" fontId="27" fillId="2" borderId="17" xfId="0" applyNumberFormat="1" applyFont="1" applyFill="1" applyBorder="1" applyAlignment="1" applyProtection="1">
      <alignment vertical="center" shrinkToFit="1"/>
      <protection locked="0"/>
    </xf>
    <xf numFmtId="9" fontId="27" fillId="2" borderId="3" xfId="0" applyNumberFormat="1" applyFont="1" applyFill="1" applyBorder="1" applyAlignment="1" applyProtection="1">
      <alignment horizontal="right" vertical="center" shrinkToFit="1"/>
      <protection locked="0"/>
    </xf>
    <xf numFmtId="9" fontId="27" fillId="2" borderId="53" xfId="0" applyNumberFormat="1" applyFont="1" applyFill="1" applyBorder="1" applyAlignment="1" applyProtection="1">
      <alignment horizontal="right" vertical="center" shrinkToFit="1"/>
      <protection locked="0"/>
    </xf>
    <xf numFmtId="9" fontId="27" fillId="2" borderId="7" xfId="0" applyNumberFormat="1" applyFont="1" applyFill="1" applyBorder="1" applyAlignment="1" applyProtection="1">
      <alignment horizontal="right" vertical="center" shrinkToFit="1"/>
      <protection locked="0"/>
    </xf>
    <xf numFmtId="0" fontId="17" fillId="0" borderId="0" xfId="0" applyFont="1" applyBorder="1" applyAlignment="1">
      <alignment vertical="center"/>
    </xf>
    <xf numFmtId="3" fontId="27" fillId="0" borderId="3" xfId="0" applyNumberFormat="1" applyFont="1" applyFill="1" applyBorder="1" applyAlignment="1" applyProtection="1">
      <alignment horizontal="right" vertical="center" shrinkToFit="1"/>
    </xf>
    <xf numFmtId="3" fontId="27" fillId="0" borderId="53" xfId="0" applyNumberFormat="1" applyFont="1" applyFill="1" applyBorder="1" applyAlignment="1" applyProtection="1">
      <alignment horizontal="right" vertical="center" shrinkToFit="1"/>
    </xf>
    <xf numFmtId="3" fontId="27" fillId="0" borderId="7" xfId="0" applyNumberFormat="1" applyFont="1" applyFill="1" applyBorder="1" applyAlignment="1" applyProtection="1">
      <alignment horizontal="right" vertical="center" shrinkToFit="1"/>
    </xf>
    <xf numFmtId="10" fontId="38" fillId="0" borderId="0" xfId="3" applyNumberFormat="1" applyFont="1" applyAlignment="1">
      <alignment horizontal="right" vertical="center"/>
    </xf>
    <xf numFmtId="3" fontId="27" fillId="0" borderId="23" xfId="0" applyNumberFormat="1" applyFont="1" applyBorder="1" applyAlignment="1" applyProtection="1">
      <alignment horizontal="right" vertical="center" shrinkToFit="1"/>
    </xf>
    <xf numFmtId="3" fontId="27" fillId="0" borderId="25" xfId="0" applyNumberFormat="1" applyFont="1" applyBorder="1" applyAlignment="1" applyProtection="1">
      <alignment horizontal="right" vertical="center" shrinkToFit="1"/>
    </xf>
    <xf numFmtId="3" fontId="27" fillId="0" borderId="27" xfId="0" applyNumberFormat="1" applyFont="1" applyBorder="1" applyAlignment="1" applyProtection="1">
      <alignment horizontal="right" vertical="center" shrinkToFit="1"/>
    </xf>
    <xf numFmtId="3" fontId="27" fillId="2" borderId="3" xfId="0" applyNumberFormat="1" applyFont="1" applyFill="1" applyBorder="1" applyAlignment="1" applyProtection="1">
      <alignment horizontal="right" vertical="center" shrinkToFit="1"/>
      <protection locked="0"/>
    </xf>
    <xf numFmtId="0" fontId="17" fillId="0" borderId="44" xfId="0" applyFont="1" applyBorder="1" applyAlignment="1">
      <alignment horizontal="center" vertical="center"/>
    </xf>
    <xf numFmtId="3" fontId="27" fillId="2" borderId="54" xfId="0" applyNumberFormat="1" applyFont="1" applyFill="1" applyBorder="1" applyAlignment="1" applyProtection="1">
      <alignment horizontal="right" vertical="center" shrinkToFit="1"/>
      <protection locked="0"/>
    </xf>
    <xf numFmtId="3" fontId="27" fillId="2" borderId="53" xfId="0" applyNumberFormat="1" applyFont="1" applyFill="1" applyBorder="1" applyAlignment="1" applyProtection="1">
      <alignment horizontal="right" vertical="center" shrinkToFit="1"/>
      <protection locked="0"/>
    </xf>
    <xf numFmtId="0" fontId="44" fillId="0" borderId="43" xfId="0" applyFont="1" applyBorder="1" applyAlignment="1" applyProtection="1">
      <alignment horizontal="center" vertical="center" wrapText="1"/>
    </xf>
    <xf numFmtId="0" fontId="44" fillId="0" borderId="57" xfId="0" applyFont="1" applyBorder="1" applyAlignment="1" applyProtection="1">
      <alignment horizontal="center" vertical="center" wrapText="1"/>
    </xf>
    <xf numFmtId="9" fontId="27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21" xfId="0" applyFont="1" applyFill="1" applyBorder="1" applyAlignment="1" applyProtection="1">
      <alignment horizontal="left" vertical="center" shrinkToFit="1"/>
      <protection locked="0"/>
    </xf>
    <xf numFmtId="0" fontId="1" fillId="0" borderId="36" xfId="0" applyFont="1" applyBorder="1" applyAlignment="1">
      <alignment vertical="center"/>
    </xf>
    <xf numFmtId="0" fontId="1" fillId="2" borderId="40" xfId="0" applyFont="1" applyFill="1" applyBorder="1" applyAlignment="1" applyProtection="1">
      <alignment horizontal="left" vertical="center" shrinkToFit="1"/>
      <protection locked="0"/>
    </xf>
    <xf numFmtId="0" fontId="1" fillId="0" borderId="6" xfId="0" applyFont="1" applyBorder="1" applyAlignment="1">
      <alignment vertical="center"/>
    </xf>
    <xf numFmtId="0" fontId="1" fillId="2" borderId="8" xfId="0" applyFont="1" applyFill="1" applyBorder="1" applyAlignment="1" applyProtection="1">
      <alignment horizontal="left" vertical="center" shrinkToFit="1"/>
      <protection locked="0"/>
    </xf>
    <xf numFmtId="49" fontId="1" fillId="2" borderId="21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40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8" xfId="2" applyNumberFormat="1" applyFill="1" applyBorder="1" applyAlignment="1" applyProtection="1">
      <alignment horizontal="left" vertical="center" shrinkToFit="1"/>
      <protection locked="0"/>
    </xf>
    <xf numFmtId="0" fontId="3" fillId="0" borderId="0" xfId="2" applyFont="1" applyAlignment="1" applyProtection="1">
      <alignment vertical="center"/>
    </xf>
    <xf numFmtId="3" fontId="33" fillId="0" borderId="3" xfId="0" applyNumberFormat="1" applyFont="1" applyFill="1" applyBorder="1" applyAlignment="1">
      <alignment vertical="center"/>
    </xf>
    <xf numFmtId="3" fontId="33" fillId="0" borderId="0" xfId="0" applyNumberFormat="1" applyFont="1" applyFill="1" applyAlignment="1">
      <alignment vertical="center"/>
    </xf>
    <xf numFmtId="3" fontId="33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3" fontId="27" fillId="3" borderId="17" xfId="0" applyNumberFormat="1" applyFont="1" applyFill="1" applyBorder="1" applyAlignment="1" applyProtection="1">
      <alignment vertical="center" shrinkToFit="1"/>
    </xf>
    <xf numFmtId="3" fontId="27" fillId="3" borderId="20" xfId="0" applyNumberFormat="1" applyFont="1" applyFill="1" applyBorder="1" applyAlignment="1" applyProtection="1">
      <alignment vertical="center" shrinkToFit="1"/>
    </xf>
    <xf numFmtId="9" fontId="27" fillId="4" borderId="15" xfId="0" applyNumberFormat="1" applyFont="1" applyFill="1" applyBorder="1" applyAlignment="1" applyProtection="1">
      <alignment vertical="center" shrinkToFit="1"/>
    </xf>
    <xf numFmtId="3" fontId="27" fillId="4" borderId="16" xfId="0" applyNumberFormat="1" applyFont="1" applyFill="1" applyBorder="1" applyAlignment="1" applyProtection="1">
      <alignment vertical="center" shrinkToFit="1"/>
    </xf>
    <xf numFmtId="3" fontId="27" fillId="3" borderId="1" xfId="0" applyNumberFormat="1" applyFont="1" applyFill="1" applyBorder="1" applyAlignment="1" applyProtection="1">
      <alignment vertical="center" shrinkToFit="1"/>
    </xf>
    <xf numFmtId="3" fontId="27" fillId="4" borderId="53" xfId="0" applyNumberFormat="1" applyFont="1" applyFill="1" applyBorder="1" applyAlignment="1" applyProtection="1">
      <alignment horizontal="right" vertical="center" shrinkToFit="1"/>
    </xf>
    <xf numFmtId="3" fontId="27" fillId="4" borderId="3" xfId="0" applyNumberFormat="1" applyFont="1" applyFill="1" applyBorder="1" applyAlignment="1" applyProtection="1">
      <alignment horizontal="right" vertical="center" shrinkToFit="1"/>
    </xf>
    <xf numFmtId="3" fontId="27" fillId="4" borderId="54" xfId="0" applyNumberFormat="1" applyFont="1" applyFill="1" applyBorder="1" applyAlignment="1" applyProtection="1">
      <alignment horizontal="right" vertical="center" shrinkToFit="1"/>
    </xf>
    <xf numFmtId="0" fontId="1" fillId="0" borderId="45" xfId="0" applyFont="1" applyBorder="1" applyAlignment="1" applyProtection="1">
      <alignment horizontal="center" vertical="center" wrapText="1"/>
    </xf>
    <xf numFmtId="3" fontId="27" fillId="3" borderId="29" xfId="0" applyNumberFormat="1" applyFont="1" applyFill="1" applyBorder="1" applyAlignment="1" applyProtection="1">
      <alignment vertical="center"/>
    </xf>
    <xf numFmtId="3" fontId="27" fillId="4" borderId="31" xfId="0" applyNumberFormat="1" applyFont="1" applyFill="1" applyBorder="1" applyAlignment="1" applyProtection="1">
      <alignment vertical="center"/>
    </xf>
    <xf numFmtId="3" fontId="27" fillId="4" borderId="26" xfId="0" applyNumberFormat="1" applyFont="1" applyFill="1" applyBorder="1" applyAlignment="1" applyProtection="1">
      <alignment vertical="center"/>
    </xf>
    <xf numFmtId="3" fontId="27" fillId="4" borderId="28" xfId="0" applyNumberFormat="1" applyFont="1" applyFill="1" applyBorder="1" applyAlignment="1" applyProtection="1">
      <alignment vertical="center"/>
    </xf>
    <xf numFmtId="3" fontId="27" fillId="4" borderId="24" xfId="0" applyNumberFormat="1" applyFont="1" applyFill="1" applyBorder="1" applyAlignment="1" applyProtection="1">
      <alignment vertical="center" shrinkToFit="1"/>
    </xf>
    <xf numFmtId="3" fontId="27" fillId="4" borderId="26" xfId="0" applyNumberFormat="1" applyFont="1" applyFill="1" applyBorder="1" applyAlignment="1" applyProtection="1">
      <alignment vertical="center" shrinkToFit="1"/>
    </xf>
    <xf numFmtId="3" fontId="27" fillId="4" borderId="28" xfId="0" applyNumberFormat="1" applyFont="1" applyFill="1" applyBorder="1" applyAlignment="1" applyProtection="1">
      <alignment vertical="center" shrinkToFit="1"/>
    </xf>
    <xf numFmtId="3" fontId="27" fillId="3" borderId="29" xfId="0" applyNumberFormat="1" applyFont="1" applyFill="1" applyBorder="1" applyAlignment="1" applyProtection="1">
      <alignment vertical="center" shrinkToFit="1"/>
    </xf>
    <xf numFmtId="3" fontId="27" fillId="3" borderId="26" xfId="0" applyNumberFormat="1" applyFont="1" applyFill="1" applyBorder="1" applyAlignment="1" applyProtection="1">
      <alignment vertical="center" shrinkToFit="1"/>
    </xf>
    <xf numFmtId="3" fontId="27" fillId="3" borderId="19" xfId="0" applyNumberFormat="1" applyFont="1" applyFill="1" applyBorder="1" applyAlignment="1" applyProtection="1">
      <alignment vertical="center" shrinkToFit="1"/>
    </xf>
    <xf numFmtId="3" fontId="40" fillId="3" borderId="1" xfId="0" applyNumberFormat="1" applyFont="1" applyFill="1" applyBorder="1" applyAlignment="1" applyProtection="1">
      <alignment vertical="center" shrinkToFit="1"/>
    </xf>
    <xf numFmtId="3" fontId="27" fillId="3" borderId="21" xfId="0" applyNumberFormat="1" applyFont="1" applyFill="1" applyBorder="1" applyAlignment="1" applyProtection="1">
      <alignment horizontal="right" vertical="center" shrinkToFit="1"/>
    </xf>
    <xf numFmtId="3" fontId="27" fillId="3" borderId="16" xfId="0" applyNumberFormat="1" applyFont="1" applyFill="1" applyBorder="1" applyAlignment="1" applyProtection="1">
      <alignment horizontal="right" vertical="center" shrinkToFit="1"/>
    </xf>
    <xf numFmtId="3" fontId="27" fillId="3" borderId="8" xfId="0" applyNumberFormat="1" applyFont="1" applyFill="1" applyBorder="1" applyAlignment="1" applyProtection="1">
      <alignment horizontal="right" vertical="center" shrinkToFit="1"/>
    </xf>
    <xf numFmtId="0" fontId="13" fillId="5" borderId="43" xfId="0" applyFont="1" applyFill="1" applyBorder="1" applyAlignment="1" applyProtection="1">
      <alignment horizontal="center" vertical="center" wrapText="1"/>
    </xf>
    <xf numFmtId="0" fontId="13" fillId="5" borderId="50" xfId="0" applyFont="1" applyFill="1" applyBorder="1" applyAlignment="1" applyProtection="1">
      <alignment horizontal="center" vertical="center" wrapText="1"/>
    </xf>
    <xf numFmtId="0" fontId="13" fillId="5" borderId="51" xfId="0" applyFont="1" applyFill="1" applyBorder="1" applyAlignment="1" applyProtection="1">
      <alignment horizontal="center" vertical="center" wrapText="1"/>
    </xf>
    <xf numFmtId="9" fontId="27" fillId="6" borderId="53" xfId="0" applyNumberFormat="1" applyFont="1" applyFill="1" applyBorder="1" applyAlignment="1" applyProtection="1">
      <alignment vertical="center" shrinkToFit="1"/>
    </xf>
    <xf numFmtId="3" fontId="27" fillId="6" borderId="21" xfId="0" applyNumberFormat="1" applyFont="1" applyFill="1" applyBorder="1" applyAlignment="1" applyProtection="1">
      <alignment horizontal="right" vertical="center" shrinkToFit="1"/>
    </xf>
    <xf numFmtId="3" fontId="27" fillId="6" borderId="16" xfId="0" applyNumberFormat="1" applyFont="1" applyFill="1" applyBorder="1" applyAlignment="1" applyProtection="1">
      <alignment horizontal="right" vertical="center" shrinkToFit="1"/>
    </xf>
    <xf numFmtId="3" fontId="27" fillId="6" borderId="8" xfId="0" applyNumberFormat="1" applyFont="1" applyFill="1" applyBorder="1" applyAlignment="1" applyProtection="1">
      <alignment horizontal="right" vertical="center" shrinkToFit="1"/>
    </xf>
    <xf numFmtId="3" fontId="27" fillId="6" borderId="20" xfId="0" applyNumberFormat="1" applyFont="1" applyFill="1" applyBorder="1" applyAlignment="1" applyProtection="1">
      <alignment vertical="center" shrinkToFit="1"/>
    </xf>
    <xf numFmtId="3" fontId="27" fillId="3" borderId="11" xfId="0" applyNumberFormat="1" applyFont="1" applyFill="1" applyBorder="1" applyAlignment="1" applyProtection="1">
      <alignment vertical="center" shrinkToFit="1"/>
    </xf>
    <xf numFmtId="3" fontId="27" fillId="3" borderId="21" xfId="0" applyNumberFormat="1" applyFont="1" applyFill="1" applyBorder="1" applyAlignment="1" applyProtection="1">
      <alignment vertical="center" shrinkToFit="1"/>
    </xf>
    <xf numFmtId="3" fontId="27" fillId="3" borderId="6" xfId="0" applyNumberFormat="1" applyFont="1" applyFill="1" applyBorder="1" applyAlignment="1" applyProtection="1">
      <alignment vertical="center" shrinkToFit="1"/>
    </xf>
    <xf numFmtId="3" fontId="27" fillId="3" borderId="8" xfId="0" applyNumberFormat="1" applyFont="1" applyFill="1" applyBorder="1" applyAlignment="1" applyProtection="1">
      <alignment vertical="center" shrinkToFit="1"/>
    </xf>
    <xf numFmtId="0" fontId="17" fillId="5" borderId="32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horizontal="center" vertical="center" wrapText="1"/>
    </xf>
    <xf numFmtId="0" fontId="17" fillId="5" borderId="44" xfId="0" applyFont="1" applyFill="1" applyBorder="1" applyAlignment="1" applyProtection="1">
      <alignment horizontal="center" vertical="center"/>
    </xf>
    <xf numFmtId="3" fontId="13" fillId="4" borderId="53" xfId="0" applyNumberFormat="1" applyFont="1" applyFill="1" applyBorder="1" applyAlignment="1" applyProtection="1">
      <alignment vertical="center" shrinkToFit="1"/>
      <protection locked="0"/>
    </xf>
    <xf numFmtId="3" fontId="13" fillId="4" borderId="16" xfId="0" applyNumberFormat="1" applyFont="1" applyFill="1" applyBorder="1" applyAlignment="1" applyProtection="1">
      <alignment vertical="center" shrinkToFit="1"/>
      <protection locked="0"/>
    </xf>
    <xf numFmtId="3" fontId="13" fillId="4" borderId="54" xfId="0" applyNumberFormat="1" applyFont="1" applyFill="1" applyBorder="1" applyAlignment="1" applyProtection="1">
      <alignment vertical="center" shrinkToFit="1"/>
      <protection locked="0"/>
    </xf>
    <xf numFmtId="3" fontId="13" fillId="4" borderId="55" xfId="0" applyNumberFormat="1" applyFont="1" applyFill="1" applyBorder="1" applyAlignment="1" applyProtection="1">
      <alignment vertical="center" shrinkToFit="1"/>
      <protection locked="0"/>
    </xf>
    <xf numFmtId="3" fontId="13" fillId="3" borderId="56" xfId="0" applyNumberFormat="1" applyFont="1" applyFill="1" applyBorder="1" applyAlignment="1" applyProtection="1">
      <alignment vertical="center" shrinkToFit="1"/>
    </xf>
    <xf numFmtId="3" fontId="13" fillId="3" borderId="51" xfId="0" applyNumberFormat="1" applyFont="1" applyFill="1" applyBorder="1" applyAlignment="1" applyProtection="1">
      <alignment vertical="center" shrinkToFit="1"/>
    </xf>
    <xf numFmtId="3" fontId="2" fillId="3" borderId="3" xfId="0" applyNumberFormat="1" applyFont="1" applyFill="1" applyBorder="1" applyAlignment="1" applyProtection="1">
      <alignment vertical="center" shrinkToFit="1"/>
    </xf>
    <xf numFmtId="3" fontId="2" fillId="3" borderId="40" xfId="0" applyNumberFormat="1" applyFont="1" applyFill="1" applyBorder="1" applyAlignment="1" applyProtection="1">
      <alignment vertical="center" shrinkToFit="1"/>
    </xf>
    <xf numFmtId="3" fontId="2" fillId="3" borderId="7" xfId="0" applyNumberFormat="1" applyFont="1" applyFill="1" applyBorder="1" applyAlignment="1" applyProtection="1">
      <alignment vertical="center" shrinkToFit="1"/>
    </xf>
    <xf numFmtId="3" fontId="2" fillId="3" borderId="8" xfId="0" applyNumberFormat="1" applyFont="1" applyFill="1" applyBorder="1" applyAlignment="1" applyProtection="1">
      <alignment vertical="center" shrinkToFit="1"/>
    </xf>
    <xf numFmtId="3" fontId="2" fillId="3" borderId="56" xfId="0" applyNumberFormat="1" applyFont="1" applyFill="1" applyBorder="1" applyAlignment="1" applyProtection="1">
      <alignment vertical="center" shrinkToFit="1"/>
    </xf>
    <xf numFmtId="3" fontId="2" fillId="3" borderId="51" xfId="0" applyNumberFormat="1" applyFont="1" applyFill="1" applyBorder="1" applyAlignment="1" applyProtection="1">
      <alignment vertical="center" shrinkToFit="1"/>
    </xf>
    <xf numFmtId="3" fontId="13" fillId="4" borderId="54" xfId="0" applyNumberFormat="1" applyFont="1" applyFill="1" applyBorder="1" applyAlignment="1" applyProtection="1">
      <alignment vertical="center" shrinkToFit="1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2" fillId="0" borderId="59" xfId="0" applyFont="1" applyBorder="1" applyAlignment="1">
      <alignment vertical="center" wrapText="1"/>
    </xf>
    <xf numFmtId="49" fontId="27" fillId="2" borderId="58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60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61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38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33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14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Fill="1" applyAlignment="1">
      <alignment horizontal="left" vertical="center" wrapText="1"/>
    </xf>
    <xf numFmtId="49" fontId="12" fillId="2" borderId="3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4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Alignment="1">
      <alignment horizontal="left" vertical="center"/>
    </xf>
    <xf numFmtId="0" fontId="17" fillId="0" borderId="44" xfId="0" applyFont="1" applyFill="1" applyBorder="1" applyAlignment="1" applyProtection="1">
      <alignment horizontal="center" vertical="top" wrapText="1"/>
      <protection locked="0"/>
    </xf>
    <xf numFmtId="0" fontId="27" fillId="0" borderId="35" xfId="0" applyFont="1" applyBorder="1" applyAlignment="1">
      <alignment vertical="top" wrapText="1"/>
    </xf>
    <xf numFmtId="0" fontId="27" fillId="0" borderId="20" xfId="0" applyFont="1" applyBorder="1" applyAlignment="1">
      <alignment vertical="top" wrapText="1"/>
    </xf>
    <xf numFmtId="0" fontId="27" fillId="2" borderId="14" xfId="0" applyFont="1" applyFill="1" applyBorder="1" applyAlignment="1" applyProtection="1">
      <alignment vertical="center" shrinkToFit="1"/>
      <protection locked="0"/>
    </xf>
    <xf numFmtId="0" fontId="27" fillId="2" borderId="3" xfId="0" applyFont="1" applyFill="1" applyBorder="1" applyAlignment="1" applyProtection="1">
      <alignment vertical="center" shrinkToFit="1"/>
      <protection locked="0"/>
    </xf>
    <xf numFmtId="49" fontId="27" fillId="2" borderId="14" xfId="0" applyNumberFormat="1" applyFont="1" applyFill="1" applyBorder="1" applyAlignment="1" applyProtection="1">
      <alignment vertical="center" wrapText="1"/>
      <protection locked="0"/>
    </xf>
    <xf numFmtId="49" fontId="27" fillId="2" borderId="3" xfId="0" applyNumberFormat="1" applyFont="1" applyFill="1" applyBorder="1" applyAlignment="1" applyProtection="1">
      <alignment vertical="center" wrapText="1"/>
      <protection locked="0"/>
    </xf>
    <xf numFmtId="49" fontId="27" fillId="2" borderId="40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Border="1" applyAlignment="1">
      <alignment horizontal="right" vertical="center"/>
    </xf>
    <xf numFmtId="0" fontId="4" fillId="0" borderId="67" xfId="0" applyFont="1" applyBorder="1" applyAlignment="1">
      <alignment horizontal="center" vertical="center" wrapText="1"/>
    </xf>
    <xf numFmtId="0" fontId="0" fillId="0" borderId="64" xfId="0" applyBorder="1"/>
    <xf numFmtId="0" fontId="27" fillId="0" borderId="0" xfId="0" applyFont="1" applyAlignment="1">
      <alignment horizontal="left" vertical="center" wrapText="1"/>
    </xf>
    <xf numFmtId="3" fontId="27" fillId="2" borderId="62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>
      <alignment horizontal="right" vertical="center"/>
    </xf>
    <xf numFmtId="0" fontId="17" fillId="0" borderId="57" xfId="0" applyFont="1" applyBorder="1" applyAlignment="1">
      <alignment horizontal="right" vertical="center"/>
    </xf>
    <xf numFmtId="0" fontId="27" fillId="2" borderId="66" xfId="0" applyFont="1" applyFill="1" applyBorder="1" applyAlignment="1" applyProtection="1">
      <alignment vertical="center" shrinkToFit="1"/>
      <protection locked="0"/>
    </xf>
    <xf numFmtId="0" fontId="27" fillId="2" borderId="7" xfId="0" applyFont="1" applyFill="1" applyBorder="1" applyAlignment="1" applyProtection="1">
      <alignment vertical="center" shrinkToFit="1"/>
      <protection locked="0"/>
    </xf>
    <xf numFmtId="49" fontId="27" fillId="2" borderId="28" xfId="0" applyNumberFormat="1" applyFont="1" applyFill="1" applyBorder="1" applyAlignment="1" applyProtection="1">
      <alignment vertical="center" wrapText="1"/>
      <protection locked="0"/>
    </xf>
    <xf numFmtId="49" fontId="27" fillId="2" borderId="62" xfId="0" applyNumberFormat="1" applyFont="1" applyFill="1" applyBorder="1" applyAlignment="1" applyProtection="1">
      <alignment vertical="center" wrapText="1"/>
      <protection locked="0"/>
    </xf>
    <xf numFmtId="49" fontId="27" fillId="2" borderId="27" xfId="0" applyNumberFormat="1" applyFont="1" applyFill="1" applyBorder="1" applyAlignment="1" applyProtection="1">
      <alignment vertical="center" wrapText="1"/>
      <protection locked="0"/>
    </xf>
    <xf numFmtId="3" fontId="27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2" fillId="0" borderId="58" xfId="0" applyNumberFormat="1" applyFont="1" applyFill="1" applyBorder="1" applyAlignment="1" applyProtection="1">
      <alignment horizontal="left" vertical="center" wrapText="1"/>
    </xf>
    <xf numFmtId="0" fontId="32" fillId="0" borderId="4" xfId="0" applyNumberFormat="1" applyFont="1" applyFill="1" applyBorder="1" applyAlignment="1" applyProtection="1">
      <alignment horizontal="left" vertical="center" wrapText="1"/>
    </xf>
    <xf numFmtId="0" fontId="32" fillId="0" borderId="33" xfId="0" applyNumberFormat="1" applyFont="1" applyFill="1" applyBorder="1" applyAlignment="1" applyProtection="1">
      <alignment horizontal="left" vertical="center" wrapText="1"/>
    </xf>
    <xf numFmtId="0" fontId="32" fillId="0" borderId="14" xfId="0" applyNumberFormat="1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/>
    </xf>
    <xf numFmtId="0" fontId="27" fillId="0" borderId="43" xfId="0" applyFont="1" applyBorder="1" applyAlignment="1" applyProtection="1">
      <alignment horizontal="center" vertical="center"/>
    </xf>
    <xf numFmtId="0" fontId="27" fillId="0" borderId="56" xfId="0" applyFont="1" applyBorder="1" applyAlignment="1" applyProtection="1">
      <alignment horizontal="center" vertical="center"/>
    </xf>
    <xf numFmtId="0" fontId="27" fillId="0" borderId="51" xfId="0" applyFont="1" applyBorder="1" applyAlignment="1" applyProtection="1">
      <alignment horizontal="center" vertical="center"/>
    </xf>
    <xf numFmtId="0" fontId="27" fillId="2" borderId="65" xfId="0" applyFont="1" applyFill="1" applyBorder="1" applyAlignment="1" applyProtection="1">
      <alignment vertical="center" shrinkToFit="1"/>
      <protection locked="0"/>
    </xf>
    <xf numFmtId="0" fontId="27" fillId="2" borderId="52" xfId="0" applyFont="1" applyFill="1" applyBorder="1" applyAlignment="1" applyProtection="1">
      <alignment vertical="center" shrinkToFit="1"/>
      <protection locked="0"/>
    </xf>
    <xf numFmtId="0" fontId="17" fillId="5" borderId="32" xfId="0" applyFont="1" applyFill="1" applyBorder="1" applyAlignment="1" applyProtection="1">
      <alignment horizontal="center" vertical="center"/>
    </xf>
    <xf numFmtId="0" fontId="17" fillId="5" borderId="49" xfId="0" applyFont="1" applyFill="1" applyBorder="1" applyAlignment="1" applyProtection="1">
      <alignment horizontal="center" vertical="center"/>
    </xf>
    <xf numFmtId="0" fontId="17" fillId="5" borderId="45" xfId="0" applyFont="1" applyFill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3" fontId="27" fillId="2" borderId="63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32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" fillId="0" borderId="44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27" fillId="2" borderId="65" xfId="0" applyNumberFormat="1" applyFont="1" applyFill="1" applyBorder="1" applyAlignment="1" applyProtection="1">
      <alignment vertical="center" wrapText="1"/>
      <protection locked="0"/>
    </xf>
    <xf numFmtId="49" fontId="27" fillId="2" borderId="52" xfId="0" applyNumberFormat="1" applyFont="1" applyFill="1" applyBorder="1" applyAlignment="1" applyProtection="1">
      <alignment vertical="center" wrapText="1"/>
      <protection locked="0"/>
    </xf>
    <xf numFmtId="49" fontId="27" fillId="2" borderId="21" xfId="0" applyNumberFormat="1" applyFont="1" applyFill="1" applyBorder="1" applyAlignment="1" applyProtection="1">
      <alignment vertical="center" wrapText="1"/>
      <protection locked="0"/>
    </xf>
    <xf numFmtId="49" fontId="27" fillId="2" borderId="66" xfId="0" applyNumberFormat="1" applyFont="1" applyFill="1" applyBorder="1" applyAlignment="1" applyProtection="1">
      <alignment vertical="center" wrapText="1"/>
      <protection locked="0"/>
    </xf>
    <xf numFmtId="49" fontId="27" fillId="2" borderId="7" xfId="0" applyNumberFormat="1" applyFont="1" applyFill="1" applyBorder="1" applyAlignment="1" applyProtection="1">
      <alignment vertical="center" wrapText="1"/>
      <protection locked="0"/>
    </xf>
    <xf numFmtId="49" fontId="27" fillId="2" borderId="8" xfId="0" applyNumberFormat="1" applyFont="1" applyFill="1" applyBorder="1" applyAlignment="1" applyProtection="1">
      <alignment vertical="center" wrapText="1"/>
      <protection locked="0"/>
    </xf>
    <xf numFmtId="0" fontId="13" fillId="5" borderId="10" xfId="0" applyFont="1" applyFill="1" applyBorder="1" applyAlignment="1" applyProtection="1">
      <alignment horizontal="center" vertical="center" wrapText="1"/>
    </xf>
    <xf numFmtId="0" fontId="13" fillId="5" borderId="9" xfId="0" applyFont="1" applyFill="1" applyBorder="1" applyAlignment="1" applyProtection="1">
      <alignment horizontal="center" vertical="center" wrapText="1"/>
    </xf>
    <xf numFmtId="49" fontId="27" fillId="2" borderId="26" xfId="0" applyNumberFormat="1" applyFont="1" applyFill="1" applyBorder="1" applyAlignment="1" applyProtection="1">
      <alignment vertical="center" wrapText="1"/>
      <protection locked="0"/>
    </xf>
    <xf numFmtId="49" fontId="27" fillId="2" borderId="33" xfId="0" applyNumberFormat="1" applyFont="1" applyFill="1" applyBorder="1" applyAlignment="1" applyProtection="1">
      <alignment vertical="center" wrapText="1"/>
      <protection locked="0"/>
    </xf>
    <xf numFmtId="49" fontId="27" fillId="2" borderId="25" xfId="0" applyNumberFormat="1" applyFont="1" applyFill="1" applyBorder="1" applyAlignment="1" applyProtection="1">
      <alignment vertical="center" wrapText="1"/>
      <protection locked="0"/>
    </xf>
    <xf numFmtId="0" fontId="17" fillId="0" borderId="12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49" fontId="27" fillId="2" borderId="39" xfId="0" applyNumberFormat="1" applyFont="1" applyFill="1" applyBorder="1" applyAlignment="1" applyProtection="1">
      <alignment vertical="center" wrapText="1"/>
      <protection locked="0"/>
    </xf>
    <xf numFmtId="49" fontId="27" fillId="2" borderId="38" xfId="0" applyNumberFormat="1" applyFont="1" applyFill="1" applyBorder="1" applyAlignment="1" applyProtection="1">
      <alignment vertical="center" wrapText="1"/>
      <protection locked="0"/>
    </xf>
    <xf numFmtId="0" fontId="17" fillId="0" borderId="35" xfId="0" applyFont="1" applyFill="1" applyBorder="1" applyAlignment="1" applyProtection="1">
      <alignment horizontal="center" vertical="top" wrapText="1"/>
      <protection locked="0"/>
    </xf>
    <xf numFmtId="0" fontId="17" fillId="0" borderId="20" xfId="0" applyFont="1" applyFill="1" applyBorder="1" applyAlignment="1" applyProtection="1">
      <alignment horizontal="center" vertical="top" wrapText="1"/>
      <protection locked="0"/>
    </xf>
    <xf numFmtId="0" fontId="27" fillId="0" borderId="32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49" fontId="27" fillId="2" borderId="37" xfId="0" applyNumberFormat="1" applyFont="1" applyFill="1" applyBorder="1" applyAlignment="1" applyProtection="1">
      <alignment vertical="center" wrapText="1"/>
      <protection locked="0"/>
    </xf>
    <xf numFmtId="49" fontId="27" fillId="2" borderId="63" xfId="0" applyNumberFormat="1" applyFont="1" applyFill="1" applyBorder="1" applyAlignment="1" applyProtection="1">
      <alignment vertical="center" wrapText="1"/>
      <protection locked="0"/>
    </xf>
    <xf numFmtId="49" fontId="27" fillId="2" borderId="23" xfId="0" applyNumberFormat="1" applyFont="1" applyFill="1" applyBorder="1" applyAlignment="1" applyProtection="1">
      <alignment vertical="center" wrapText="1"/>
      <protection locked="0"/>
    </xf>
    <xf numFmtId="49" fontId="27" fillId="2" borderId="24" xfId="0" applyNumberFormat="1" applyFont="1" applyFill="1" applyBorder="1" applyAlignment="1" applyProtection="1">
      <alignment vertical="center" wrapText="1"/>
      <protection locked="0"/>
    </xf>
    <xf numFmtId="0" fontId="27" fillId="0" borderId="43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49" fontId="27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14" xfId="0" applyNumberFormat="1" applyFont="1" applyFill="1" applyBorder="1" applyAlignment="1" applyProtection="1">
      <alignment horizontal="left" vertical="center" wrapText="1"/>
      <protection locked="0"/>
    </xf>
    <xf numFmtId="3" fontId="27" fillId="2" borderId="61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33" xfId="0" applyNumberFormat="1" applyFont="1" applyFill="1" applyBorder="1" applyAlignment="1" applyProtection="1">
      <alignment vertical="center" shrinkToFit="1"/>
      <protection locked="0"/>
    </xf>
    <xf numFmtId="49" fontId="27" fillId="2" borderId="14" xfId="0" applyNumberFormat="1" applyFont="1" applyFill="1" applyBorder="1" applyAlignment="1" applyProtection="1">
      <alignment vertical="center" shrinkToFit="1"/>
      <protection locked="0"/>
    </xf>
    <xf numFmtId="1" fontId="27" fillId="0" borderId="32" xfId="0" applyNumberFormat="1" applyFont="1" applyBorder="1" applyAlignment="1" applyProtection="1">
      <alignment horizontal="center" vertical="center"/>
    </xf>
    <xf numFmtId="1" fontId="27" fillId="0" borderId="49" xfId="0" applyNumberFormat="1" applyFont="1" applyBorder="1" applyAlignment="1" applyProtection="1">
      <alignment horizontal="center" vertical="center"/>
    </xf>
    <xf numFmtId="1" fontId="27" fillId="0" borderId="45" xfId="0" applyNumberFormat="1" applyFont="1" applyBorder="1" applyAlignment="1" applyProtection="1">
      <alignment horizontal="center" vertical="center"/>
    </xf>
    <xf numFmtId="0" fontId="22" fillId="0" borderId="0" xfId="0" applyFont="1" applyFill="1" applyAlignment="1">
      <alignment vertical="center"/>
    </xf>
    <xf numFmtId="3" fontId="27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7" fillId="0" borderId="0" xfId="0" applyFont="1" applyAlignment="1" applyProtection="1">
      <alignment vertical="center"/>
    </xf>
    <xf numFmtId="0" fontId="17" fillId="0" borderId="24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5" xfId="0" applyFont="1" applyBorder="1" applyAlignment="1">
      <alignment horizontal="left" vertical="center" wrapText="1"/>
    </xf>
    <xf numFmtId="0" fontId="17" fillId="0" borderId="44" xfId="0" applyFont="1" applyFill="1" applyBorder="1" applyAlignment="1" applyProtection="1">
      <alignment horizontal="center" vertical="top" wrapText="1" shrinkToFit="1"/>
      <protection locked="0"/>
    </xf>
    <xf numFmtId="0" fontId="17" fillId="0" borderId="35" xfId="0" applyFont="1" applyFill="1" applyBorder="1" applyAlignment="1" applyProtection="1">
      <alignment horizontal="center" vertical="top" wrapText="1" shrinkToFit="1"/>
      <protection locked="0"/>
    </xf>
    <xf numFmtId="0" fontId="17" fillId="0" borderId="20" xfId="0" applyFont="1" applyFill="1" applyBorder="1" applyAlignment="1" applyProtection="1">
      <alignment horizontal="center" vertical="top" wrapText="1" shrinkToFit="1"/>
      <protection locked="0"/>
    </xf>
    <xf numFmtId="0" fontId="27" fillId="2" borderId="3" xfId="0" applyFont="1" applyFill="1" applyBorder="1" applyAlignment="1" applyProtection="1">
      <alignment vertical="center" wrapText="1"/>
      <protection locked="0"/>
    </xf>
    <xf numFmtId="0" fontId="17" fillId="0" borderId="28" xfId="0" applyFont="1" applyBorder="1" applyAlignment="1">
      <alignment horizontal="left" vertical="center"/>
    </xf>
    <xf numFmtId="0" fontId="17" fillId="0" borderId="62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7" fillId="2" borderId="53" xfId="0" applyFont="1" applyFill="1" applyBorder="1" applyAlignment="1" applyProtection="1">
      <alignment vertical="center" wrapText="1"/>
      <protection locked="0"/>
    </xf>
    <xf numFmtId="0" fontId="27" fillId="0" borderId="68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right" vertical="center"/>
    </xf>
    <xf numFmtId="49" fontId="27" fillId="2" borderId="62" xfId="0" applyNumberFormat="1" applyFont="1" applyFill="1" applyBorder="1" applyAlignment="1" applyProtection="1">
      <alignment vertical="center" shrinkToFit="1"/>
      <protection locked="0"/>
    </xf>
    <xf numFmtId="49" fontId="27" fillId="2" borderId="66" xfId="0" applyNumberFormat="1" applyFont="1" applyFill="1" applyBorder="1" applyAlignment="1" applyProtection="1">
      <alignment vertical="center" shrinkToFit="1"/>
      <protection locked="0"/>
    </xf>
    <xf numFmtId="49" fontId="27" fillId="2" borderId="0" xfId="0" applyNumberFormat="1" applyFont="1" applyFill="1" applyBorder="1" applyAlignment="1" applyProtection="1">
      <alignment vertical="center" shrinkToFit="1"/>
      <protection locked="0"/>
    </xf>
    <xf numFmtId="49" fontId="27" fillId="2" borderId="59" xfId="0" applyNumberFormat="1" applyFont="1" applyFill="1" applyBorder="1" applyAlignment="1" applyProtection="1">
      <alignment vertical="center" shrinkToFit="1"/>
      <protection locked="0"/>
    </xf>
    <xf numFmtId="49" fontId="27" fillId="2" borderId="62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66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4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57" xfId="0" applyFont="1" applyBorder="1" applyAlignment="1" applyProtection="1">
      <alignment horizontal="center" vertical="center" wrapText="1"/>
    </xf>
    <xf numFmtId="0" fontId="13" fillId="0" borderId="64" xfId="0" applyFont="1" applyBorder="1" applyAlignment="1" applyProtection="1">
      <alignment horizontal="center" vertical="center" wrapText="1"/>
    </xf>
    <xf numFmtId="0" fontId="13" fillId="0" borderId="70" xfId="0" applyFont="1" applyBorder="1" applyAlignment="1" applyProtection="1">
      <alignment horizontal="center" vertical="center" wrapText="1"/>
    </xf>
    <xf numFmtId="0" fontId="13" fillId="0" borderId="22" xfId="0" applyFont="1" applyBorder="1" applyAlignment="1" applyProtection="1">
      <alignment horizontal="center" vertical="center" wrapText="1"/>
    </xf>
    <xf numFmtId="0" fontId="27" fillId="2" borderId="7" xfId="0" applyFont="1" applyFill="1" applyBorder="1" applyAlignment="1" applyProtection="1">
      <alignment vertical="center" wrapText="1"/>
      <protection locked="0"/>
    </xf>
    <xf numFmtId="49" fontId="27" fillId="2" borderId="61" xfId="0" applyNumberFormat="1" applyFont="1" applyFill="1" applyBorder="1" applyAlignment="1" applyProtection="1">
      <alignment vertical="center" wrapText="1"/>
      <protection locked="0"/>
    </xf>
    <xf numFmtId="49" fontId="27" fillId="2" borderId="2" xfId="0" applyNumberFormat="1" applyFont="1" applyFill="1" applyBorder="1" applyAlignment="1" applyProtection="1">
      <alignment vertical="center" wrapText="1"/>
      <protection locked="0"/>
    </xf>
    <xf numFmtId="49" fontId="27" fillId="2" borderId="17" xfId="0" applyNumberFormat="1" applyFont="1" applyFill="1" applyBorder="1" applyAlignment="1" applyProtection="1">
      <alignment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3" fontId="27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3" fillId="5" borderId="69" xfId="0" applyFont="1" applyFill="1" applyBorder="1" applyAlignment="1" applyProtection="1">
      <alignment horizontal="center" vertical="center" wrapText="1"/>
    </xf>
    <xf numFmtId="0" fontId="13" fillId="5" borderId="46" xfId="0" applyFont="1" applyFill="1" applyBorder="1" applyAlignment="1" applyProtection="1">
      <alignment horizontal="center" vertical="center" wrapText="1"/>
    </xf>
    <xf numFmtId="0" fontId="13" fillId="5" borderId="21" xfId="0" applyFont="1" applyFill="1" applyBorder="1" applyAlignment="1" applyProtection="1">
      <alignment horizontal="center" vertical="center" wrapText="1"/>
    </xf>
    <xf numFmtId="0" fontId="13" fillId="5" borderId="8" xfId="0" applyFont="1" applyFill="1" applyBorder="1" applyAlignment="1" applyProtection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49" fontId="13" fillId="2" borderId="7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40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21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3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25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38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33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25" xfId="0" applyNumberFormat="1" applyFont="1" applyFill="1" applyBorder="1" applyAlignment="1" applyProtection="1">
      <alignment horizontal="left" vertical="center" shrinkToFit="1"/>
      <protection locked="0"/>
    </xf>
    <xf numFmtId="0" fontId="22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32" fillId="0" borderId="58" xfId="0" applyFont="1" applyFill="1" applyBorder="1" applyAlignment="1" applyProtection="1">
      <alignment horizontal="left" vertical="center" wrapText="1"/>
    </xf>
    <xf numFmtId="0" fontId="32" fillId="0" borderId="4" xfId="0" applyFont="1" applyFill="1" applyBorder="1" applyAlignment="1" applyProtection="1">
      <alignment horizontal="left" vertical="center" wrapText="1"/>
    </xf>
    <xf numFmtId="0" fontId="32" fillId="0" borderId="33" xfId="0" applyFont="1" applyFill="1" applyBorder="1" applyAlignment="1" applyProtection="1">
      <alignment horizontal="left" vertical="center" wrapText="1"/>
    </xf>
    <xf numFmtId="0" fontId="32" fillId="0" borderId="14" xfId="0" applyFont="1" applyFill="1" applyBorder="1" applyAlignment="1" applyProtection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2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0</xdr:row>
      <xdr:rowOff>28575</xdr:rowOff>
    </xdr:from>
    <xdr:to>
      <xdr:col>8</xdr:col>
      <xdr:colOff>1009650</xdr:colOff>
      <xdr:row>4</xdr:row>
      <xdr:rowOff>247650</xdr:rowOff>
    </xdr:to>
    <xdr:pic>
      <xdr:nvPicPr>
        <xdr:cNvPr id="102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8575"/>
          <a:ext cx="1933575" cy="1152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495300</xdr:colOff>
      <xdr:row>1</xdr:row>
      <xdr:rowOff>19050</xdr:rowOff>
    </xdr:from>
    <xdr:to>
      <xdr:col>19</xdr:col>
      <xdr:colOff>28575</xdr:colOff>
      <xdr:row>3</xdr:row>
      <xdr:rowOff>257175</xdr:rowOff>
    </xdr:to>
    <xdr:pic>
      <xdr:nvPicPr>
        <xdr:cNvPr id="20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73450" y="247650"/>
          <a:ext cx="1133475" cy="704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476250</xdr:colOff>
      <xdr:row>1</xdr:row>
      <xdr:rowOff>0</xdr:rowOff>
    </xdr:from>
    <xdr:to>
      <xdr:col>18</xdr:col>
      <xdr:colOff>876300</xdr:colOff>
      <xdr:row>4</xdr:row>
      <xdr:rowOff>123825</xdr:rowOff>
    </xdr:to>
    <xdr:pic>
      <xdr:nvPicPr>
        <xdr:cNvPr id="3073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54450" y="228600"/>
          <a:ext cx="1247775" cy="752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0</xdr:row>
      <xdr:rowOff>0</xdr:rowOff>
    </xdr:from>
    <xdr:to>
      <xdr:col>13</xdr:col>
      <xdr:colOff>0</xdr:colOff>
      <xdr:row>0</xdr:row>
      <xdr:rowOff>0</xdr:rowOff>
    </xdr:to>
    <xdr:pic>
      <xdr:nvPicPr>
        <xdr:cNvPr id="4097" name="Picture 1" descr="Systems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298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9525</xdr:colOff>
      <xdr:row>0</xdr:row>
      <xdr:rowOff>0</xdr:rowOff>
    </xdr:from>
    <xdr:to>
      <xdr:col>13</xdr:col>
      <xdr:colOff>190500</xdr:colOff>
      <xdr:row>0</xdr:row>
      <xdr:rowOff>0</xdr:rowOff>
    </xdr:to>
    <xdr:pic>
      <xdr:nvPicPr>
        <xdr:cNvPr id="4098" name="Picture 2" descr="Systems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72700" y="0"/>
          <a:ext cx="1704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304800</xdr:colOff>
      <xdr:row>1</xdr:row>
      <xdr:rowOff>9525</xdr:rowOff>
    </xdr:from>
    <xdr:to>
      <xdr:col>12</xdr:col>
      <xdr:colOff>752475</xdr:colOff>
      <xdr:row>4</xdr:row>
      <xdr:rowOff>28575</xdr:rowOff>
    </xdr:to>
    <xdr:pic>
      <xdr:nvPicPr>
        <xdr:cNvPr id="409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67975" y="238125"/>
          <a:ext cx="1209675" cy="723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bmission@nano-tera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abSelected="1" view="pageLayout" zoomScaleNormal="100" workbookViewId="0">
      <selection activeCell="F36" sqref="F36"/>
    </sheetView>
  </sheetViews>
  <sheetFormatPr defaultColWidth="11.42578125" defaultRowHeight="11.25" x14ac:dyDescent="0.2"/>
  <cols>
    <col min="1" max="1" width="2.5703125" style="6" customWidth="1"/>
    <col min="2" max="2" width="25" style="6" customWidth="1"/>
    <col min="3" max="3" width="39.42578125" style="6" customWidth="1"/>
    <col min="4" max="4" width="2.28515625" style="6" customWidth="1"/>
    <col min="5" max="5" width="23.85546875" style="6" customWidth="1"/>
    <col min="6" max="6" width="8.5703125" style="6" customWidth="1"/>
    <col min="7" max="7" width="11.42578125" style="6" customWidth="1"/>
    <col min="8" max="8" width="18" style="6" customWidth="1"/>
    <col min="9" max="9" width="16" style="6" customWidth="1"/>
    <col min="10" max="10" width="8.28515625" style="6" customWidth="1"/>
    <col min="11" max="16384" width="11.42578125" style="6"/>
  </cols>
  <sheetData>
    <row r="1" spans="2:10" ht="25.5" customHeight="1" x14ac:dyDescent="0.2">
      <c r="B1" s="17" t="s">
        <v>130</v>
      </c>
    </row>
    <row r="2" spans="2:10" ht="7.5" customHeight="1" x14ac:dyDescent="0.2">
      <c r="C2" s="16"/>
      <c r="D2" s="16"/>
      <c r="E2" s="16"/>
      <c r="F2" s="16"/>
      <c r="G2" s="16"/>
      <c r="H2" s="16"/>
      <c r="I2" s="16"/>
    </row>
    <row r="3" spans="2:10" ht="33" customHeight="1" x14ac:dyDescent="0.2">
      <c r="B3" s="378" t="s">
        <v>115</v>
      </c>
      <c r="C3" s="378"/>
      <c r="D3" s="378"/>
      <c r="E3" s="378"/>
      <c r="F3" s="378"/>
      <c r="G3" s="378"/>
      <c r="H3" s="16"/>
      <c r="I3" s="16"/>
    </row>
    <row r="4" spans="2:10" ht="7.5" customHeight="1" x14ac:dyDescent="0.2">
      <c r="C4" s="16"/>
      <c r="D4" s="16"/>
      <c r="E4" s="16"/>
      <c r="F4" s="16"/>
      <c r="G4" s="16"/>
      <c r="H4" s="16"/>
      <c r="I4" s="16"/>
    </row>
    <row r="5" spans="2:10" ht="21" customHeight="1" x14ac:dyDescent="0.2">
      <c r="B5" s="18" t="s">
        <v>25</v>
      </c>
    </row>
    <row r="6" spans="2:10" ht="7.5" customHeight="1" x14ac:dyDescent="0.2">
      <c r="B6" s="117"/>
      <c r="C6" s="11"/>
      <c r="J6" s="11"/>
    </row>
    <row r="7" spans="2:10" ht="21.75" customHeight="1" thickBot="1" x14ac:dyDescent="0.25">
      <c r="B7" s="19" t="s">
        <v>108</v>
      </c>
      <c r="C7" s="119"/>
      <c r="E7" s="368" t="s">
        <v>111</v>
      </c>
      <c r="F7" s="369"/>
      <c r="G7" s="370"/>
      <c r="H7" s="370"/>
      <c r="I7" s="371"/>
      <c r="J7" s="20"/>
    </row>
    <row r="8" spans="2:10" ht="13.5" customHeight="1" x14ac:dyDescent="0.2">
      <c r="B8" s="300" t="s">
        <v>30</v>
      </c>
      <c r="C8" s="301"/>
      <c r="E8" s="368"/>
      <c r="F8" s="372"/>
      <c r="G8" s="373"/>
      <c r="H8" s="373"/>
      <c r="I8" s="374"/>
      <c r="J8" s="20"/>
    </row>
    <row r="9" spans="2:10" ht="13.5" customHeight="1" x14ac:dyDescent="0.2">
      <c r="B9" s="302" t="s">
        <v>89</v>
      </c>
      <c r="C9" s="303"/>
      <c r="J9" s="20"/>
    </row>
    <row r="10" spans="2:10" ht="13.5" customHeight="1" x14ac:dyDescent="0.2">
      <c r="B10" s="302" t="s">
        <v>109</v>
      </c>
      <c r="C10" s="303"/>
      <c r="E10" s="19" t="s">
        <v>78</v>
      </c>
      <c r="F10" s="379"/>
      <c r="G10" s="380"/>
      <c r="H10" s="41"/>
      <c r="I10" s="41"/>
    </row>
    <row r="11" spans="2:10" ht="13.5" customHeight="1" x14ac:dyDescent="0.2">
      <c r="B11" s="302" t="s">
        <v>0</v>
      </c>
      <c r="C11" s="303"/>
      <c r="F11" s="127"/>
    </row>
    <row r="12" spans="2:10" ht="13.5" customHeight="1" x14ac:dyDescent="0.2">
      <c r="B12" s="302" t="s">
        <v>1</v>
      </c>
      <c r="C12" s="303"/>
      <c r="E12" s="9"/>
      <c r="F12" s="21" t="s">
        <v>46</v>
      </c>
      <c r="G12" s="21" t="s">
        <v>47</v>
      </c>
    </row>
    <row r="13" spans="2:10" ht="13.5" customHeight="1" x14ac:dyDescent="0.2">
      <c r="B13" s="302"/>
      <c r="C13" s="303"/>
      <c r="E13" s="15" t="s">
        <v>110</v>
      </c>
      <c r="F13" s="128"/>
      <c r="G13" s="129"/>
      <c r="H13" s="28"/>
      <c r="I13" s="11"/>
    </row>
    <row r="14" spans="2:10" ht="13.5" customHeight="1" x14ac:dyDescent="0.2">
      <c r="B14" s="302"/>
      <c r="C14" s="303"/>
      <c r="G14" s="22"/>
    </row>
    <row r="15" spans="2:10" ht="13.5" customHeight="1" x14ac:dyDescent="0.2">
      <c r="B15" s="302" t="s">
        <v>4</v>
      </c>
      <c r="C15" s="303"/>
      <c r="E15" s="118" t="s">
        <v>131</v>
      </c>
      <c r="F15" s="128"/>
      <c r="G15" s="313" t="s">
        <v>132</v>
      </c>
    </row>
    <row r="16" spans="2:10" ht="13.5" customHeight="1" x14ac:dyDescent="0.2">
      <c r="B16" s="302" t="s">
        <v>3</v>
      </c>
      <c r="C16" s="303"/>
      <c r="F16" s="121"/>
      <c r="G16" s="121"/>
    </row>
    <row r="17" spans="2:9" ht="13.5" customHeight="1" thickBot="1" x14ac:dyDescent="0.25">
      <c r="B17" s="304" t="s">
        <v>2</v>
      </c>
      <c r="C17" s="305"/>
      <c r="E17" s="118"/>
      <c r="F17" s="367"/>
      <c r="G17" s="367"/>
    </row>
    <row r="18" spans="2:9" ht="10.5" customHeight="1" x14ac:dyDescent="0.2"/>
    <row r="19" spans="2:9" ht="10.5" customHeight="1" x14ac:dyDescent="0.2">
      <c r="B19" s="11"/>
      <c r="C19" s="120"/>
    </row>
    <row r="20" spans="2:9" ht="13.5" thickBot="1" x14ac:dyDescent="0.25">
      <c r="B20" s="19" t="s">
        <v>129</v>
      </c>
      <c r="C20" s="120"/>
    </row>
    <row r="21" spans="2:9" ht="13.5" customHeight="1" x14ac:dyDescent="0.2">
      <c r="B21" s="300" t="s">
        <v>30</v>
      </c>
      <c r="C21" s="306"/>
      <c r="E21" s="83" t="s">
        <v>88</v>
      </c>
    </row>
    <row r="22" spans="2:9" ht="13.5" customHeight="1" x14ac:dyDescent="0.2">
      <c r="B22" s="302" t="s">
        <v>5</v>
      </c>
      <c r="C22" s="307"/>
      <c r="E22" s="299" t="s">
        <v>30</v>
      </c>
      <c r="F22" s="375"/>
      <c r="G22" s="376"/>
      <c r="H22" s="376"/>
      <c r="I22" s="377"/>
    </row>
    <row r="23" spans="2:9" ht="13.5" customHeight="1" x14ac:dyDescent="0.2">
      <c r="B23" s="302" t="s">
        <v>1</v>
      </c>
      <c r="C23" s="307"/>
      <c r="E23" s="299" t="s">
        <v>89</v>
      </c>
      <c r="F23" s="375"/>
      <c r="G23" s="376"/>
      <c r="H23" s="376"/>
      <c r="I23" s="377"/>
    </row>
    <row r="24" spans="2:9" ht="13.5" customHeight="1" x14ac:dyDescent="0.2">
      <c r="B24" s="302"/>
      <c r="C24" s="307"/>
      <c r="E24" s="299" t="s">
        <v>105</v>
      </c>
      <c r="F24" s="375"/>
      <c r="G24" s="376"/>
      <c r="H24" s="376"/>
      <c r="I24" s="377"/>
    </row>
    <row r="25" spans="2:9" ht="13.5" customHeight="1" x14ac:dyDescent="0.2">
      <c r="B25" s="302"/>
      <c r="C25" s="307"/>
      <c r="E25" s="299" t="s">
        <v>0</v>
      </c>
      <c r="F25" s="375"/>
      <c r="G25" s="376"/>
      <c r="H25" s="376"/>
      <c r="I25" s="377"/>
    </row>
    <row r="26" spans="2:9" ht="13.5" customHeight="1" x14ac:dyDescent="0.2">
      <c r="B26" s="302" t="s">
        <v>4</v>
      </c>
      <c r="C26" s="307"/>
      <c r="E26" s="92"/>
      <c r="F26" s="366"/>
      <c r="G26" s="366"/>
      <c r="H26" s="366"/>
      <c r="I26" s="366"/>
    </row>
    <row r="27" spans="2:9" ht="13.5" customHeight="1" x14ac:dyDescent="0.2">
      <c r="B27" s="302" t="s">
        <v>3</v>
      </c>
      <c r="C27" s="307"/>
      <c r="D27" s="20"/>
    </row>
    <row r="28" spans="2:9" ht="13.5" customHeight="1" thickBot="1" x14ac:dyDescent="0.25">
      <c r="B28" s="304" t="s">
        <v>2</v>
      </c>
      <c r="C28" s="308"/>
      <c r="D28" s="20"/>
    </row>
    <row r="29" spans="2:9" ht="10.5" customHeight="1" x14ac:dyDescent="0.2">
      <c r="B29" s="11"/>
      <c r="C29" s="25"/>
      <c r="D29" s="20"/>
      <c r="F29" s="31"/>
      <c r="G29" s="24"/>
    </row>
    <row r="30" spans="2:9" ht="10.5" customHeight="1" x14ac:dyDescent="0.2">
      <c r="B30" s="23"/>
      <c r="C30" s="39"/>
      <c r="D30" s="20"/>
    </row>
    <row r="31" spans="2:9" ht="10.5" customHeight="1" x14ac:dyDescent="0.2">
      <c r="B31" s="16"/>
      <c r="D31" s="20"/>
      <c r="F31" s="73" t="s">
        <v>114</v>
      </c>
    </row>
    <row r="32" spans="2:9" ht="23.25" customHeight="1" x14ac:dyDescent="0.2">
      <c r="B32" s="84" t="s">
        <v>104</v>
      </c>
      <c r="C32" s="310">
        <f>'Nano-Tera.CH Funding'!$K$117</f>
        <v>0</v>
      </c>
      <c r="D32" s="20"/>
      <c r="F32" s="309" t="s">
        <v>112</v>
      </c>
    </row>
    <row r="33" spans="1:10" ht="10.5" customHeight="1" x14ac:dyDescent="0.2">
      <c r="B33" s="32"/>
      <c r="C33" s="311"/>
      <c r="D33" s="20"/>
      <c r="F33" s="73" t="s">
        <v>113</v>
      </c>
    </row>
    <row r="34" spans="1:10" ht="23.25" customHeight="1" x14ac:dyDescent="0.2">
      <c r="B34" s="44" t="s">
        <v>29</v>
      </c>
      <c r="C34" s="310">
        <f>'Own Contributions'!$K$159</f>
        <v>0</v>
      </c>
      <c r="D34" s="20"/>
    </row>
    <row r="35" spans="1:10" ht="10.5" customHeight="1" x14ac:dyDescent="0.2">
      <c r="B35" s="32"/>
      <c r="C35" s="311"/>
      <c r="D35" s="20"/>
    </row>
    <row r="36" spans="1:10" ht="23.25" customHeight="1" x14ac:dyDescent="0.2">
      <c r="B36" s="85" t="s">
        <v>101</v>
      </c>
      <c r="C36" s="310">
        <f>'Third-Party Contributions'!$K$45</f>
        <v>0</v>
      </c>
      <c r="D36" s="20"/>
    </row>
    <row r="37" spans="1:10" ht="10.5" customHeight="1" thickBot="1" x14ac:dyDescent="0.25">
      <c r="A37" s="26"/>
      <c r="B37" s="32"/>
      <c r="C37" s="311"/>
    </row>
    <row r="38" spans="1:10" ht="23.25" customHeight="1" thickBot="1" x14ac:dyDescent="0.25">
      <c r="A38" s="11"/>
      <c r="B38" s="45" t="s">
        <v>102</v>
      </c>
      <c r="C38" s="312">
        <f>$C$32+$C$34+$C$36</f>
        <v>0</v>
      </c>
    </row>
    <row r="39" spans="1:10" ht="10.5" customHeight="1" x14ac:dyDescent="0.2">
      <c r="E39" s="11"/>
    </row>
    <row r="40" spans="1:10" s="11" customFormat="1" ht="16.5" customHeight="1" x14ac:dyDescent="0.2">
      <c r="A40" s="6"/>
      <c r="B40" s="33" t="s">
        <v>103</v>
      </c>
      <c r="C40" s="286" t="str">
        <f>IF(C38=0,"",(C36+C34)/C38)</f>
        <v/>
      </c>
      <c r="D40" s="6"/>
      <c r="E40" s="6"/>
      <c r="F40" s="6"/>
      <c r="G40" s="6"/>
      <c r="H40" s="6"/>
      <c r="I40" s="6"/>
      <c r="J40" s="6"/>
    </row>
    <row r="46" spans="1:10" ht="12" x14ac:dyDescent="0.2">
      <c r="E46" s="34"/>
    </row>
  </sheetData>
  <sheetProtection password="DF31" sheet="1" objects="1" scenarios="1"/>
  <mergeCells count="10">
    <mergeCell ref="B3:G3"/>
    <mergeCell ref="F10:G10"/>
    <mergeCell ref="F22:I22"/>
    <mergeCell ref="F25:I25"/>
    <mergeCell ref="F26:I26"/>
    <mergeCell ref="F17:G17"/>
    <mergeCell ref="E7:E8"/>
    <mergeCell ref="F7:I8"/>
    <mergeCell ref="F24:I24"/>
    <mergeCell ref="F23:I23"/>
  </mergeCells>
  <phoneticPr fontId="2" type="noConversion"/>
  <hyperlinks>
    <hyperlink ref="F32" r:id="rId1"/>
  </hyperlinks>
  <pageMargins left="0.17" right="0.18" top="0.2" bottom="0.34" header="0.17" footer="0.19"/>
  <pageSetup paperSize="9" scale="96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9"/>
  <sheetViews>
    <sheetView showGridLines="0" view="pageLayout" zoomScale="70" zoomScaleNormal="80" zoomScalePageLayoutView="70" workbookViewId="0">
      <selection sqref="A1:C1"/>
    </sheetView>
  </sheetViews>
  <sheetFormatPr defaultColWidth="11.42578125" defaultRowHeight="12.75" x14ac:dyDescent="0.2"/>
  <cols>
    <col min="1" max="1" width="5.7109375" style="5" customWidth="1"/>
    <col min="2" max="2" width="19.85546875" style="6" customWidth="1"/>
    <col min="3" max="3" width="27.42578125" style="6" customWidth="1"/>
    <col min="4" max="4" width="18.7109375" style="6" customWidth="1"/>
    <col min="5" max="5" width="9.5703125" style="6" customWidth="1"/>
    <col min="6" max="6" width="17.140625" style="6" customWidth="1"/>
    <col min="7" max="17" width="12.42578125" style="6" customWidth="1"/>
    <col min="18" max="20" width="12" style="6" customWidth="1"/>
    <col min="21" max="16384" width="11.42578125" style="6"/>
  </cols>
  <sheetData>
    <row r="1" spans="1:19" ht="18" x14ac:dyDescent="0.2">
      <c r="A1" s="403"/>
      <c r="B1" s="404"/>
      <c r="C1" s="404"/>
    </row>
    <row r="2" spans="1:19" ht="21" customHeight="1" x14ac:dyDescent="0.2">
      <c r="A2" s="46" t="s">
        <v>13</v>
      </c>
      <c r="B2" s="82" t="s">
        <v>92</v>
      </c>
      <c r="C2" s="53"/>
      <c r="D2" s="53"/>
      <c r="E2" s="178" t="s">
        <v>120</v>
      </c>
      <c r="F2" s="405" t="str">
        <f>IF('General Information'!F10="","",'General Information'!F10)</f>
        <v/>
      </c>
      <c r="G2" s="406"/>
      <c r="H2" s="407"/>
      <c r="I2" s="407"/>
      <c r="J2" s="408"/>
      <c r="K2" s="55"/>
      <c r="L2" s="55"/>
      <c r="M2" s="55"/>
    </row>
    <row r="3" spans="1:19" ht="15.75" customHeight="1" x14ac:dyDescent="0.2">
      <c r="B3" s="114"/>
      <c r="C3" s="115"/>
      <c r="E3" s="122"/>
      <c r="F3" s="409"/>
      <c r="G3" s="409"/>
      <c r="H3" s="42"/>
      <c r="I3" s="42"/>
      <c r="J3" s="42"/>
    </row>
    <row r="4" spans="1:19" s="52" customFormat="1" ht="33" customHeight="1" x14ac:dyDescent="0.2">
      <c r="A4" s="51"/>
      <c r="B4" s="116"/>
      <c r="C4" s="116"/>
      <c r="E4" s="86"/>
      <c r="G4" s="87"/>
    </row>
    <row r="5" spans="1:19" s="11" customFormat="1" ht="15.75" customHeight="1" x14ac:dyDescent="0.2">
      <c r="A5" s="43"/>
      <c r="E5" s="88"/>
      <c r="G5" s="89"/>
    </row>
    <row r="6" spans="1:19" ht="12.75" customHeight="1" x14ac:dyDescent="0.2">
      <c r="A6" s="49" t="s">
        <v>12</v>
      </c>
      <c r="B6" s="168" t="s">
        <v>119</v>
      </c>
      <c r="C6" s="53"/>
      <c r="F6" s="54"/>
      <c r="G6" s="170" t="s">
        <v>90</v>
      </c>
      <c r="H6" s="40"/>
      <c r="I6" s="40"/>
      <c r="J6" s="55"/>
      <c r="K6" s="55"/>
      <c r="L6" s="55"/>
      <c r="M6" s="55"/>
      <c r="N6" s="55"/>
    </row>
    <row r="7" spans="1:19" ht="12.75" customHeight="1" x14ac:dyDescent="0.2">
      <c r="A7" s="49"/>
      <c r="F7" s="54"/>
      <c r="G7" s="43" t="s">
        <v>11</v>
      </c>
      <c r="H7" s="5"/>
      <c r="I7" s="93">
        <f>Maxima!B5</f>
        <v>215000</v>
      </c>
      <c r="J7" s="55"/>
      <c r="K7" s="55"/>
      <c r="L7" s="55"/>
      <c r="M7" s="55"/>
      <c r="N7" s="55"/>
    </row>
    <row r="8" spans="1:19" ht="12.75" customHeight="1" x14ac:dyDescent="0.2">
      <c r="A8" s="49"/>
      <c r="F8" s="54"/>
      <c r="G8" s="43" t="s">
        <v>41</v>
      </c>
      <c r="H8" s="5"/>
      <c r="I8" s="93">
        <f>Maxima!B6</f>
        <v>125000</v>
      </c>
      <c r="J8" s="55"/>
      <c r="K8" s="55"/>
      <c r="L8" s="55"/>
      <c r="M8" s="55"/>
      <c r="N8" s="55"/>
    </row>
    <row r="9" spans="1:19" ht="12.75" customHeight="1" x14ac:dyDescent="0.2">
      <c r="A9" s="49"/>
      <c r="F9" s="54"/>
      <c r="G9" s="43" t="s">
        <v>10</v>
      </c>
      <c r="H9" s="5"/>
      <c r="I9" s="93">
        <f>Maxima!B7</f>
        <v>100000</v>
      </c>
      <c r="J9" s="55"/>
      <c r="K9" s="55"/>
      <c r="L9" s="55"/>
      <c r="M9" s="55"/>
      <c r="N9" s="55"/>
    </row>
    <row r="10" spans="1:19" ht="12.75" customHeight="1" x14ac:dyDescent="0.2">
      <c r="A10" s="49"/>
      <c r="F10" s="90"/>
      <c r="G10" s="43" t="s">
        <v>9</v>
      </c>
      <c r="H10" s="5"/>
      <c r="I10" s="93">
        <f>Maxima!B8</f>
        <v>62000</v>
      </c>
      <c r="J10" s="55"/>
      <c r="K10" s="55"/>
      <c r="L10" s="55"/>
      <c r="M10" s="55"/>
      <c r="N10" s="55"/>
    </row>
    <row r="11" spans="1:19" ht="9.75" customHeight="1" thickBot="1" x14ac:dyDescent="0.25">
      <c r="F11" s="58"/>
      <c r="O11" s="11"/>
      <c r="Q11" s="36"/>
    </row>
    <row r="12" spans="1:19" ht="33" customHeight="1" thickBot="1" x14ac:dyDescent="0.25">
      <c r="F12" s="58"/>
      <c r="G12" s="421" t="s">
        <v>54</v>
      </c>
      <c r="H12" s="422"/>
      <c r="I12" s="423"/>
      <c r="J12" s="421" t="s">
        <v>55</v>
      </c>
      <c r="K12" s="422"/>
      <c r="L12" s="423"/>
      <c r="M12" s="415" t="s">
        <v>56</v>
      </c>
      <c r="N12" s="416"/>
      <c r="O12" s="417"/>
      <c r="P12" s="415" t="s">
        <v>57</v>
      </c>
      <c r="Q12" s="416"/>
      <c r="R12" s="417"/>
    </row>
    <row r="13" spans="1:19" ht="65.25" customHeight="1" thickBot="1" x14ac:dyDescent="0.25">
      <c r="B13" s="130"/>
      <c r="C13" s="410" t="s">
        <v>31</v>
      </c>
      <c r="D13" s="411"/>
      <c r="E13" s="412"/>
      <c r="F13" s="238" t="s">
        <v>127</v>
      </c>
      <c r="G13" s="223" t="s">
        <v>67</v>
      </c>
      <c r="H13" s="232" t="s">
        <v>93</v>
      </c>
      <c r="I13" s="233" t="s">
        <v>94</v>
      </c>
      <c r="J13" s="223" t="s">
        <v>67</v>
      </c>
      <c r="K13" s="232" t="s">
        <v>93</v>
      </c>
      <c r="L13" s="233" t="s">
        <v>94</v>
      </c>
      <c r="M13" s="337" t="s">
        <v>67</v>
      </c>
      <c r="N13" s="338" t="s">
        <v>93</v>
      </c>
      <c r="O13" s="339" t="s">
        <v>94</v>
      </c>
      <c r="P13" s="337" t="s">
        <v>67</v>
      </c>
      <c r="Q13" s="338" t="s">
        <v>93</v>
      </c>
      <c r="R13" s="339" t="s">
        <v>94</v>
      </c>
      <c r="S13" s="234" t="s">
        <v>95</v>
      </c>
    </row>
    <row r="14" spans="1:19" ht="21.75" customHeight="1" x14ac:dyDescent="0.2">
      <c r="A14" s="9"/>
      <c r="B14" s="382" t="str">
        <f>IF('General Information'!C8="","",'General Information'!C8)</f>
        <v/>
      </c>
      <c r="C14" s="413"/>
      <c r="D14" s="414"/>
      <c r="E14" s="414"/>
      <c r="F14" s="138"/>
      <c r="G14" s="137"/>
      <c r="H14" s="133" t="str">
        <f>IF(OR($F14="",G14=""),"",VLOOKUP($F14,Maxima!$A$5:$B$8,2,FALSE)*G14)</f>
        <v/>
      </c>
      <c r="I14" s="132"/>
      <c r="J14" s="137"/>
      <c r="K14" s="133" t="str">
        <f>IF(OR($F14="",J14=""),"",VLOOKUP($F14,Maxima!$A$5:$B$8,2,FALSE)*J14)</f>
        <v/>
      </c>
      <c r="L14" s="132"/>
      <c r="M14" s="316"/>
      <c r="N14" s="314" t="str">
        <f>IF(OR($F14="",M14=""),"",VLOOKUP($F14,Maxima!$A$5:$B$8,2,FALSE)*M14)</f>
        <v/>
      </c>
      <c r="O14" s="317"/>
      <c r="P14" s="316"/>
      <c r="Q14" s="314" t="str">
        <f>IF(OR($F14="",P14=""),"",VLOOKUP($F14,Maxima!$A$5:$B$8,2,FALSE)*P14)</f>
        <v/>
      </c>
      <c r="R14" s="317"/>
      <c r="S14" s="134">
        <f t="shared" ref="S14:S43" si="0">I14+L14+O14+R14</f>
        <v>0</v>
      </c>
    </row>
    <row r="15" spans="1:19" ht="21.75" customHeight="1" x14ac:dyDescent="0.2">
      <c r="A15" s="9"/>
      <c r="B15" s="383"/>
      <c r="C15" s="385"/>
      <c r="D15" s="386"/>
      <c r="E15" s="386"/>
      <c r="F15" s="139"/>
      <c r="G15" s="137"/>
      <c r="H15" s="133" t="str">
        <f>IF(OR($F15="",G15=""),"",VLOOKUP($F15,Maxima!$A$5:$B$8,2,FALSE)*G15)</f>
        <v/>
      </c>
      <c r="I15" s="132"/>
      <c r="J15" s="137"/>
      <c r="K15" s="133" t="str">
        <f>IF(OR($F15="",J15=""),"",VLOOKUP($F15,Maxima!$A$5:$B$8,2,FALSE)*J15)</f>
        <v/>
      </c>
      <c r="L15" s="132"/>
      <c r="M15" s="316"/>
      <c r="N15" s="314" t="str">
        <f>IF(OR($F15="",M15=""),"",VLOOKUP($F15,Maxima!$A$5:$B$8,2,FALSE)*M15)</f>
        <v/>
      </c>
      <c r="O15" s="317"/>
      <c r="P15" s="316"/>
      <c r="Q15" s="314" t="str">
        <f>IF(OR($F15="",P15=""),"",VLOOKUP($F15,Maxima!$A$5:$B$8,2,FALSE)*P15)</f>
        <v/>
      </c>
      <c r="R15" s="317"/>
      <c r="S15" s="135">
        <f t="shared" si="0"/>
        <v>0</v>
      </c>
    </row>
    <row r="16" spans="1:19" ht="21.75" customHeight="1" x14ac:dyDescent="0.2">
      <c r="A16" s="9"/>
      <c r="B16" s="383"/>
      <c r="C16" s="385"/>
      <c r="D16" s="386"/>
      <c r="E16" s="386"/>
      <c r="F16" s="139"/>
      <c r="G16" s="137"/>
      <c r="H16" s="133" t="str">
        <f>IF(OR($F16="",G16=""),"",VLOOKUP($F16,Maxima!$A$5:$B$8,2,FALSE)*G16)</f>
        <v/>
      </c>
      <c r="I16" s="132"/>
      <c r="J16" s="137"/>
      <c r="K16" s="133" t="str">
        <f>IF(OR($F16="",J16=""),"",VLOOKUP($F16,Maxima!$A$5:$B$8,2,FALSE)*J16)</f>
        <v/>
      </c>
      <c r="L16" s="132"/>
      <c r="M16" s="316"/>
      <c r="N16" s="314" t="str">
        <f>IF(OR($F16="",M16=""),"",VLOOKUP($F16,Maxima!$A$5:$B$8,2,FALSE)*M16)</f>
        <v/>
      </c>
      <c r="O16" s="317"/>
      <c r="P16" s="316"/>
      <c r="Q16" s="314" t="str">
        <f>IF(OR($F16="",P16=""),"",VLOOKUP($F16,Maxima!$A$5:$B$8,2,FALSE)*P16)</f>
        <v/>
      </c>
      <c r="R16" s="317"/>
      <c r="S16" s="135">
        <f t="shared" si="0"/>
        <v>0</v>
      </c>
    </row>
    <row r="17" spans="1:19" ht="21.75" customHeight="1" x14ac:dyDescent="0.2">
      <c r="A17" s="9"/>
      <c r="B17" s="383"/>
      <c r="C17" s="385"/>
      <c r="D17" s="386"/>
      <c r="E17" s="386"/>
      <c r="F17" s="139"/>
      <c r="G17" s="137"/>
      <c r="H17" s="133" t="str">
        <f>IF(OR($F17="",G17=""),"",VLOOKUP($F17,Maxima!$A$5:$B$8,2,FALSE)*G17)</f>
        <v/>
      </c>
      <c r="I17" s="132"/>
      <c r="J17" s="137"/>
      <c r="K17" s="133" t="str">
        <f>IF(OR($F17="",J17=""),"",VLOOKUP($F17,Maxima!$A$5:$B$8,2,FALSE)*J17)</f>
        <v/>
      </c>
      <c r="L17" s="132"/>
      <c r="M17" s="316"/>
      <c r="N17" s="314" t="str">
        <f>IF(OR($F17="",M17=""),"",VLOOKUP($F17,Maxima!$A$5:$B$8,2,FALSE)*M17)</f>
        <v/>
      </c>
      <c r="O17" s="317"/>
      <c r="P17" s="316"/>
      <c r="Q17" s="314" t="str">
        <f>IF(OR($F17="",P17=""),"",VLOOKUP($F17,Maxima!$A$5:$B$8,2,FALSE)*P17)</f>
        <v/>
      </c>
      <c r="R17" s="317"/>
      <c r="S17" s="135">
        <f t="shared" si="0"/>
        <v>0</v>
      </c>
    </row>
    <row r="18" spans="1:19" ht="21.75" customHeight="1" x14ac:dyDescent="0.2">
      <c r="A18" s="9"/>
      <c r="B18" s="383"/>
      <c r="C18" s="385"/>
      <c r="D18" s="386"/>
      <c r="E18" s="386"/>
      <c r="F18" s="139"/>
      <c r="G18" s="137"/>
      <c r="H18" s="133" t="str">
        <f>IF(OR($F18="",G18=""),"",VLOOKUP($F18,Maxima!$A$5:$B$8,2,FALSE)*G18)</f>
        <v/>
      </c>
      <c r="I18" s="132"/>
      <c r="J18" s="137"/>
      <c r="K18" s="133" t="str">
        <f>IF(OR($F18="",J18=""),"",VLOOKUP($F18,Maxima!$A$5:$B$8,2,FALSE)*J18)</f>
        <v/>
      </c>
      <c r="L18" s="132"/>
      <c r="M18" s="316"/>
      <c r="N18" s="314" t="str">
        <f>IF(OR($F18="",M18=""),"",VLOOKUP($F18,Maxima!$A$5:$B$8,2,FALSE)*M18)</f>
        <v/>
      </c>
      <c r="O18" s="317"/>
      <c r="P18" s="316"/>
      <c r="Q18" s="314" t="str">
        <f>IF(OR($F18="",P18=""),"",VLOOKUP($F18,Maxima!$A$5:$B$8,2,FALSE)*P18)</f>
        <v/>
      </c>
      <c r="R18" s="317"/>
      <c r="S18" s="135">
        <f t="shared" si="0"/>
        <v>0</v>
      </c>
    </row>
    <row r="19" spans="1:19" ht="21.75" customHeight="1" x14ac:dyDescent="0.2">
      <c r="A19" s="9"/>
      <c r="B19" s="383"/>
      <c r="C19" s="385"/>
      <c r="D19" s="386"/>
      <c r="E19" s="386"/>
      <c r="F19" s="139"/>
      <c r="G19" s="137"/>
      <c r="H19" s="133" t="str">
        <f>IF(OR($F19="",G19=""),"",VLOOKUP($F19,Maxima!$A$5:$B$8,2,FALSE)*G19)</f>
        <v/>
      </c>
      <c r="I19" s="132"/>
      <c r="J19" s="137"/>
      <c r="K19" s="133" t="str">
        <f>IF(OR($F19="",J19=""),"",VLOOKUP($F19,Maxima!$A$5:$B$8,2,FALSE)*J19)</f>
        <v/>
      </c>
      <c r="L19" s="132"/>
      <c r="M19" s="316"/>
      <c r="N19" s="314" t="str">
        <f>IF(OR($F19="",M19=""),"",VLOOKUP($F19,Maxima!$A$5:$B$8,2,FALSE)*M19)</f>
        <v/>
      </c>
      <c r="O19" s="317"/>
      <c r="P19" s="316"/>
      <c r="Q19" s="314" t="str">
        <f>IF(OR($F19="",P19=""),"",VLOOKUP($F19,Maxima!$A$5:$B$8,2,FALSE)*P19)</f>
        <v/>
      </c>
      <c r="R19" s="317"/>
      <c r="S19" s="135">
        <f t="shared" si="0"/>
        <v>0</v>
      </c>
    </row>
    <row r="20" spans="1:19" ht="21.75" customHeight="1" x14ac:dyDescent="0.2">
      <c r="A20" s="9"/>
      <c r="B20" s="383"/>
      <c r="C20" s="385"/>
      <c r="D20" s="386"/>
      <c r="E20" s="386"/>
      <c r="F20" s="139"/>
      <c r="G20" s="137"/>
      <c r="H20" s="133" t="str">
        <f>IF(OR($F20="",G20=""),"",VLOOKUP($F20,Maxima!$A$5:$B$8,2,FALSE)*G20)</f>
        <v/>
      </c>
      <c r="I20" s="132"/>
      <c r="J20" s="137"/>
      <c r="K20" s="133" t="str">
        <f>IF(OR($F20="",J20=""),"",VLOOKUP($F20,Maxima!$A$5:$B$8,2,FALSE)*J20)</f>
        <v/>
      </c>
      <c r="L20" s="132"/>
      <c r="M20" s="316"/>
      <c r="N20" s="314" t="str">
        <f>IF(OR($F20="",M20=""),"",VLOOKUP($F20,Maxima!$A$5:$B$8,2,FALSE)*M20)</f>
        <v/>
      </c>
      <c r="O20" s="317"/>
      <c r="P20" s="316"/>
      <c r="Q20" s="314" t="str">
        <f>IF(OR($F20="",P20=""),"",VLOOKUP($F20,Maxima!$A$5:$B$8,2,FALSE)*P20)</f>
        <v/>
      </c>
      <c r="R20" s="317"/>
      <c r="S20" s="135">
        <f t="shared" si="0"/>
        <v>0</v>
      </c>
    </row>
    <row r="21" spans="1:19" ht="21.75" customHeight="1" x14ac:dyDescent="0.2">
      <c r="A21" s="9"/>
      <c r="B21" s="383"/>
      <c r="C21" s="385"/>
      <c r="D21" s="386"/>
      <c r="E21" s="386"/>
      <c r="F21" s="139"/>
      <c r="G21" s="137"/>
      <c r="H21" s="133" t="str">
        <f>IF(OR($F21="",G21=""),"",VLOOKUP($F21,Maxima!$A$5:$B$8,2,FALSE)*G21)</f>
        <v/>
      </c>
      <c r="I21" s="132"/>
      <c r="J21" s="137"/>
      <c r="K21" s="133" t="str">
        <f>IF(OR($F21="",J21=""),"",VLOOKUP($F21,Maxima!$A$5:$B$8,2,FALSE)*J21)</f>
        <v/>
      </c>
      <c r="L21" s="132"/>
      <c r="M21" s="316"/>
      <c r="N21" s="314" t="str">
        <f>IF(OR($F21="",M21=""),"",VLOOKUP($F21,Maxima!$A$5:$B$8,2,FALSE)*M21)</f>
        <v/>
      </c>
      <c r="O21" s="317"/>
      <c r="P21" s="316"/>
      <c r="Q21" s="314" t="str">
        <f>IF(OR($F21="",P21=""),"",VLOOKUP($F21,Maxima!$A$5:$B$8,2,FALSE)*P21)</f>
        <v/>
      </c>
      <c r="R21" s="317"/>
      <c r="S21" s="135">
        <f t="shared" si="0"/>
        <v>0</v>
      </c>
    </row>
    <row r="22" spans="1:19" ht="21.75" customHeight="1" x14ac:dyDescent="0.2">
      <c r="A22" s="9"/>
      <c r="B22" s="383"/>
      <c r="C22" s="385"/>
      <c r="D22" s="386"/>
      <c r="E22" s="386"/>
      <c r="F22" s="139"/>
      <c r="G22" s="137"/>
      <c r="H22" s="133" t="str">
        <f>IF(OR($F22="",G22=""),"",VLOOKUP($F22,Maxima!$A$5:$B$8,2,FALSE)*G22)</f>
        <v/>
      </c>
      <c r="I22" s="132"/>
      <c r="J22" s="137"/>
      <c r="K22" s="133" t="str">
        <f>IF(OR($F22="",J22=""),"",VLOOKUP($F22,Maxima!$A$5:$B$8,2,FALSE)*J22)</f>
        <v/>
      </c>
      <c r="L22" s="132"/>
      <c r="M22" s="316"/>
      <c r="N22" s="314" t="str">
        <f>IF(OR($F22="",M22=""),"",VLOOKUP($F22,Maxima!$A$5:$B$8,2,FALSE)*M22)</f>
        <v/>
      </c>
      <c r="O22" s="317"/>
      <c r="P22" s="316"/>
      <c r="Q22" s="314" t="str">
        <f>IF(OR($F22="",P22=""),"",VLOOKUP($F22,Maxima!$A$5:$B$8,2,FALSE)*P22)</f>
        <v/>
      </c>
      <c r="R22" s="317"/>
      <c r="S22" s="135">
        <f t="shared" si="0"/>
        <v>0</v>
      </c>
    </row>
    <row r="23" spans="1:19" ht="21.75" customHeight="1" x14ac:dyDescent="0.2">
      <c r="A23" s="9"/>
      <c r="B23" s="383"/>
      <c r="C23" s="385"/>
      <c r="D23" s="386"/>
      <c r="E23" s="386"/>
      <c r="F23" s="139"/>
      <c r="G23" s="137"/>
      <c r="H23" s="133" t="str">
        <f>IF(OR($F23="",G23=""),"",VLOOKUP($F23,Maxima!$A$5:$B$8,2,FALSE)*G23)</f>
        <v/>
      </c>
      <c r="I23" s="132"/>
      <c r="J23" s="137"/>
      <c r="K23" s="133" t="str">
        <f>IF(OR($F23="",J23=""),"",VLOOKUP($F23,Maxima!$A$5:$B$8,2,FALSE)*J23)</f>
        <v/>
      </c>
      <c r="L23" s="132"/>
      <c r="M23" s="316"/>
      <c r="N23" s="314" t="str">
        <f>IF(OR($F23="",M23=""),"",VLOOKUP($F23,Maxima!$A$5:$B$8,2,FALSE)*M23)</f>
        <v/>
      </c>
      <c r="O23" s="317"/>
      <c r="P23" s="316"/>
      <c r="Q23" s="314" t="str">
        <f>IF(OR($F23="",P23=""),"",VLOOKUP($F23,Maxima!$A$5:$B$8,2,FALSE)*P23)</f>
        <v/>
      </c>
      <c r="R23" s="317"/>
      <c r="S23" s="135">
        <f t="shared" si="0"/>
        <v>0</v>
      </c>
    </row>
    <row r="24" spans="1:19" ht="21.75" customHeight="1" x14ac:dyDescent="0.2">
      <c r="A24" s="9"/>
      <c r="B24" s="383"/>
      <c r="C24" s="385"/>
      <c r="D24" s="386"/>
      <c r="E24" s="386"/>
      <c r="F24" s="139"/>
      <c r="G24" s="137"/>
      <c r="H24" s="133" t="str">
        <f>IF(OR($F24="",G24=""),"",VLOOKUP($F24,Maxima!$A$5:$B$8,2,FALSE)*G24)</f>
        <v/>
      </c>
      <c r="I24" s="132"/>
      <c r="J24" s="137"/>
      <c r="K24" s="133" t="str">
        <f>IF(OR($F24="",J24=""),"",VLOOKUP($F24,Maxima!$A$5:$B$8,2,FALSE)*J24)</f>
        <v/>
      </c>
      <c r="L24" s="132"/>
      <c r="M24" s="316"/>
      <c r="N24" s="314" t="str">
        <f>IF(OR($F24="",M24=""),"",VLOOKUP($F24,Maxima!$A$5:$B$8,2,FALSE)*M24)</f>
        <v/>
      </c>
      <c r="O24" s="317"/>
      <c r="P24" s="316"/>
      <c r="Q24" s="314" t="str">
        <f>IF(OR($F24="",P24=""),"",VLOOKUP($F24,Maxima!$A$5:$B$8,2,FALSE)*P24)</f>
        <v/>
      </c>
      <c r="R24" s="317"/>
      <c r="S24" s="135">
        <f t="shared" si="0"/>
        <v>0</v>
      </c>
    </row>
    <row r="25" spans="1:19" ht="21.75" customHeight="1" x14ac:dyDescent="0.2">
      <c r="A25" s="9"/>
      <c r="B25" s="383"/>
      <c r="C25" s="385"/>
      <c r="D25" s="386"/>
      <c r="E25" s="386"/>
      <c r="F25" s="139"/>
      <c r="G25" s="137"/>
      <c r="H25" s="133" t="str">
        <f>IF(OR($F25="",G25=""),"",VLOOKUP($F25,Maxima!$A$5:$B$8,2,FALSE)*G25)</f>
        <v/>
      </c>
      <c r="I25" s="132"/>
      <c r="J25" s="137"/>
      <c r="K25" s="133" t="str">
        <f>IF(OR($F25="",J25=""),"",VLOOKUP($F25,Maxima!$A$5:$B$8,2,FALSE)*J25)</f>
        <v/>
      </c>
      <c r="L25" s="132"/>
      <c r="M25" s="316"/>
      <c r="N25" s="314" t="str">
        <f>IF(OR($F25="",M25=""),"",VLOOKUP($F25,Maxima!$A$5:$B$8,2,FALSE)*M25)</f>
        <v/>
      </c>
      <c r="O25" s="317"/>
      <c r="P25" s="316"/>
      <c r="Q25" s="314" t="str">
        <f>IF(OR($F25="",P25=""),"",VLOOKUP($F25,Maxima!$A$5:$B$8,2,FALSE)*P25)</f>
        <v/>
      </c>
      <c r="R25" s="317"/>
      <c r="S25" s="135">
        <f t="shared" si="0"/>
        <v>0</v>
      </c>
    </row>
    <row r="26" spans="1:19" ht="21.75" customHeight="1" x14ac:dyDescent="0.2">
      <c r="A26" s="9"/>
      <c r="B26" s="383"/>
      <c r="C26" s="385"/>
      <c r="D26" s="386"/>
      <c r="E26" s="386"/>
      <c r="F26" s="139"/>
      <c r="G26" s="137"/>
      <c r="H26" s="133" t="str">
        <f>IF(OR($F26="",G26=""),"",VLOOKUP($F26,Maxima!$A$5:$B$8,2,FALSE)*G26)</f>
        <v/>
      </c>
      <c r="I26" s="132"/>
      <c r="J26" s="137"/>
      <c r="K26" s="133" t="str">
        <f>IF(OR($F26="",J26=""),"",VLOOKUP($F26,Maxima!$A$5:$B$8,2,FALSE)*J26)</f>
        <v/>
      </c>
      <c r="L26" s="132"/>
      <c r="M26" s="316"/>
      <c r="N26" s="314" t="str">
        <f>IF(OR($F26="",M26=""),"",VLOOKUP($F26,Maxima!$A$5:$B$8,2,FALSE)*M26)</f>
        <v/>
      </c>
      <c r="O26" s="317"/>
      <c r="P26" s="316"/>
      <c r="Q26" s="314" t="str">
        <f>IF(OR($F26="",P26=""),"",VLOOKUP($F26,Maxima!$A$5:$B$8,2,FALSE)*P26)</f>
        <v/>
      </c>
      <c r="R26" s="317"/>
      <c r="S26" s="135">
        <f t="shared" si="0"/>
        <v>0</v>
      </c>
    </row>
    <row r="27" spans="1:19" ht="21.75" customHeight="1" x14ac:dyDescent="0.2">
      <c r="A27" s="9"/>
      <c r="B27" s="383"/>
      <c r="C27" s="385"/>
      <c r="D27" s="386"/>
      <c r="E27" s="386"/>
      <c r="F27" s="139"/>
      <c r="G27" s="137"/>
      <c r="H27" s="133" t="str">
        <f>IF(OR($F27="",G27=""),"",VLOOKUP($F27,Maxima!$A$5:$B$8,2,FALSE)*G27)</f>
        <v/>
      </c>
      <c r="I27" s="132"/>
      <c r="J27" s="137"/>
      <c r="K27" s="133" t="str">
        <f>IF(OR($F27="",J27=""),"",VLOOKUP($F27,Maxima!$A$5:$B$8,2,FALSE)*J27)</f>
        <v/>
      </c>
      <c r="L27" s="132"/>
      <c r="M27" s="316"/>
      <c r="N27" s="314" t="str">
        <f>IF(OR($F27="",M27=""),"",VLOOKUP($F27,Maxima!$A$5:$B$8,2,FALSE)*M27)</f>
        <v/>
      </c>
      <c r="O27" s="317"/>
      <c r="P27" s="316"/>
      <c r="Q27" s="314" t="str">
        <f>IF(OR($F27="",P27=""),"",VLOOKUP($F27,Maxima!$A$5:$B$8,2,FALSE)*P27)</f>
        <v/>
      </c>
      <c r="R27" s="317"/>
      <c r="S27" s="135">
        <f t="shared" si="0"/>
        <v>0</v>
      </c>
    </row>
    <row r="28" spans="1:19" ht="21.75" customHeight="1" x14ac:dyDescent="0.2">
      <c r="A28" s="9"/>
      <c r="B28" s="383"/>
      <c r="C28" s="385"/>
      <c r="D28" s="386"/>
      <c r="E28" s="386"/>
      <c r="F28" s="139"/>
      <c r="G28" s="137"/>
      <c r="H28" s="133" t="str">
        <f>IF(OR($F28="",G28=""),"",VLOOKUP($F28,Maxima!$A$5:$B$8,2,FALSE)*G28)</f>
        <v/>
      </c>
      <c r="I28" s="132"/>
      <c r="J28" s="137"/>
      <c r="K28" s="133" t="str">
        <f>IF(OR($F28="",J28=""),"",VLOOKUP($F28,Maxima!$A$5:$B$8,2,FALSE)*J28)</f>
        <v/>
      </c>
      <c r="L28" s="132"/>
      <c r="M28" s="316"/>
      <c r="N28" s="314" t="str">
        <f>IF(OR($F28="",M28=""),"",VLOOKUP($F28,Maxima!$A$5:$B$8,2,FALSE)*M28)</f>
        <v/>
      </c>
      <c r="O28" s="317"/>
      <c r="P28" s="316"/>
      <c r="Q28" s="314" t="str">
        <f>IF(OR($F28="",P28=""),"",VLOOKUP($F28,Maxima!$A$5:$B$8,2,FALSE)*P28)</f>
        <v/>
      </c>
      <c r="R28" s="317"/>
      <c r="S28" s="135">
        <f t="shared" si="0"/>
        <v>0</v>
      </c>
    </row>
    <row r="29" spans="1:19" ht="21.75" customHeight="1" x14ac:dyDescent="0.2">
      <c r="A29" s="9"/>
      <c r="B29" s="383"/>
      <c r="C29" s="385"/>
      <c r="D29" s="386"/>
      <c r="E29" s="386"/>
      <c r="F29" s="139"/>
      <c r="G29" s="137"/>
      <c r="H29" s="133" t="str">
        <f>IF(OR($F29="",G29=""),"",VLOOKUP($F29,Maxima!$A$5:$B$8,2,FALSE)*G29)</f>
        <v/>
      </c>
      <c r="I29" s="132"/>
      <c r="J29" s="137"/>
      <c r="K29" s="133" t="str">
        <f>IF(OR($F29="",J29=""),"",VLOOKUP($F29,Maxima!$A$5:$B$8,2,FALSE)*J29)</f>
        <v/>
      </c>
      <c r="L29" s="132"/>
      <c r="M29" s="316"/>
      <c r="N29" s="314" t="str">
        <f>IF(OR($F29="",M29=""),"",VLOOKUP($F29,Maxima!$A$5:$B$8,2,FALSE)*M29)</f>
        <v/>
      </c>
      <c r="O29" s="317"/>
      <c r="P29" s="316"/>
      <c r="Q29" s="314" t="str">
        <f>IF(OR($F29="",P29=""),"",VLOOKUP($F29,Maxima!$A$5:$B$8,2,FALSE)*P29)</f>
        <v/>
      </c>
      <c r="R29" s="317"/>
      <c r="S29" s="135">
        <f t="shared" si="0"/>
        <v>0</v>
      </c>
    </row>
    <row r="30" spans="1:19" ht="21.75" customHeight="1" x14ac:dyDescent="0.2">
      <c r="A30" s="9"/>
      <c r="B30" s="383"/>
      <c r="C30" s="385"/>
      <c r="D30" s="386"/>
      <c r="E30" s="386"/>
      <c r="F30" s="139"/>
      <c r="G30" s="137"/>
      <c r="H30" s="133" t="str">
        <f>IF(OR($F30="",G30=""),"",VLOOKUP($F30,Maxima!$A$5:$B$8,2,FALSE)*G30)</f>
        <v/>
      </c>
      <c r="I30" s="132"/>
      <c r="J30" s="137"/>
      <c r="K30" s="133" t="str">
        <f>IF(OR($F30="",J30=""),"",VLOOKUP($F30,Maxima!$A$5:$B$8,2,FALSE)*J30)</f>
        <v/>
      </c>
      <c r="L30" s="132"/>
      <c r="M30" s="316"/>
      <c r="N30" s="314" t="str">
        <f>IF(OR($F30="",M30=""),"",VLOOKUP($F30,Maxima!$A$5:$B$8,2,FALSE)*M30)</f>
        <v/>
      </c>
      <c r="O30" s="317"/>
      <c r="P30" s="316"/>
      <c r="Q30" s="314" t="str">
        <f>IF(OR($F30="",P30=""),"",VLOOKUP($F30,Maxima!$A$5:$B$8,2,FALSE)*P30)</f>
        <v/>
      </c>
      <c r="R30" s="317"/>
      <c r="S30" s="135">
        <f t="shared" si="0"/>
        <v>0</v>
      </c>
    </row>
    <row r="31" spans="1:19" ht="21.75" customHeight="1" x14ac:dyDescent="0.2">
      <c r="A31" s="9"/>
      <c r="B31" s="383"/>
      <c r="C31" s="385"/>
      <c r="D31" s="386"/>
      <c r="E31" s="386"/>
      <c r="F31" s="139"/>
      <c r="G31" s="137"/>
      <c r="H31" s="133" t="str">
        <f>IF(OR($F31="",G31=""),"",VLOOKUP($F31,Maxima!$A$5:$B$8,2,FALSE)*G31)</f>
        <v/>
      </c>
      <c r="I31" s="132"/>
      <c r="J31" s="137"/>
      <c r="K31" s="133" t="str">
        <f>IF(OR($F31="",J31=""),"",VLOOKUP($F31,Maxima!$A$5:$B$8,2,FALSE)*J31)</f>
        <v/>
      </c>
      <c r="L31" s="132"/>
      <c r="M31" s="316"/>
      <c r="N31" s="314" t="str">
        <f>IF(OR($F31="",M31=""),"",VLOOKUP($F31,Maxima!$A$5:$B$8,2,FALSE)*M31)</f>
        <v/>
      </c>
      <c r="O31" s="317"/>
      <c r="P31" s="316"/>
      <c r="Q31" s="314" t="str">
        <f>IF(OR($F31="",P31=""),"",VLOOKUP($F31,Maxima!$A$5:$B$8,2,FALSE)*P31)</f>
        <v/>
      </c>
      <c r="R31" s="317"/>
      <c r="S31" s="135">
        <f t="shared" si="0"/>
        <v>0</v>
      </c>
    </row>
    <row r="32" spans="1:19" ht="21.75" customHeight="1" x14ac:dyDescent="0.2">
      <c r="A32" s="9"/>
      <c r="B32" s="383"/>
      <c r="C32" s="385"/>
      <c r="D32" s="386"/>
      <c r="E32" s="386"/>
      <c r="F32" s="139"/>
      <c r="G32" s="137"/>
      <c r="H32" s="133" t="str">
        <f>IF(OR($F32="",G32=""),"",VLOOKUP($F32,Maxima!$A$5:$B$8,2,FALSE)*G32)</f>
        <v/>
      </c>
      <c r="I32" s="132"/>
      <c r="J32" s="137"/>
      <c r="K32" s="133" t="str">
        <f>IF(OR($F32="",J32=""),"",VLOOKUP($F32,Maxima!$A$5:$B$8,2,FALSE)*J32)</f>
        <v/>
      </c>
      <c r="L32" s="132"/>
      <c r="M32" s="316"/>
      <c r="N32" s="314" t="str">
        <f>IF(OR($F32="",M32=""),"",VLOOKUP($F32,Maxima!$A$5:$B$8,2,FALSE)*M32)</f>
        <v/>
      </c>
      <c r="O32" s="317"/>
      <c r="P32" s="316"/>
      <c r="Q32" s="314" t="str">
        <f>IF(OR($F32="",P32=""),"",VLOOKUP($F32,Maxima!$A$5:$B$8,2,FALSE)*P32)</f>
        <v/>
      </c>
      <c r="R32" s="317"/>
      <c r="S32" s="135">
        <f t="shared" si="0"/>
        <v>0</v>
      </c>
    </row>
    <row r="33" spans="1:21" ht="21.75" customHeight="1" x14ac:dyDescent="0.2">
      <c r="A33" s="9"/>
      <c r="B33" s="383"/>
      <c r="C33" s="385"/>
      <c r="D33" s="386"/>
      <c r="E33" s="386"/>
      <c r="F33" s="139"/>
      <c r="G33" s="137"/>
      <c r="H33" s="133" t="str">
        <f>IF(OR($F33="",G33=""),"",VLOOKUP($F33,Maxima!$A$5:$B$8,2,FALSE)*G33)</f>
        <v/>
      </c>
      <c r="I33" s="132"/>
      <c r="J33" s="137"/>
      <c r="K33" s="133" t="str">
        <f>IF(OR($F33="",J33=""),"",VLOOKUP($F33,Maxima!$A$5:$B$8,2,FALSE)*J33)</f>
        <v/>
      </c>
      <c r="L33" s="132"/>
      <c r="M33" s="316"/>
      <c r="N33" s="314" t="str">
        <f>IF(OR($F33="",M33=""),"",VLOOKUP($F33,Maxima!$A$5:$B$8,2,FALSE)*M33)</f>
        <v/>
      </c>
      <c r="O33" s="317"/>
      <c r="P33" s="316"/>
      <c r="Q33" s="314" t="str">
        <f>IF(OR($F33="",P33=""),"",VLOOKUP($F33,Maxima!$A$5:$B$8,2,FALSE)*P33)</f>
        <v/>
      </c>
      <c r="R33" s="317"/>
      <c r="S33" s="135">
        <f t="shared" si="0"/>
        <v>0</v>
      </c>
    </row>
    <row r="34" spans="1:21" ht="21.75" customHeight="1" x14ac:dyDescent="0.2">
      <c r="A34" s="9"/>
      <c r="B34" s="383"/>
      <c r="C34" s="385"/>
      <c r="D34" s="386"/>
      <c r="E34" s="386"/>
      <c r="F34" s="139"/>
      <c r="G34" s="137"/>
      <c r="H34" s="133" t="str">
        <f>IF(OR($F34="",G34=""),"",VLOOKUP($F34,Maxima!$A$5:$B$8,2,FALSE)*G34)</f>
        <v/>
      </c>
      <c r="I34" s="132"/>
      <c r="J34" s="137"/>
      <c r="K34" s="133" t="str">
        <f>IF(OR($F34="",J34=""),"",VLOOKUP($F34,Maxima!$A$5:$B$8,2,FALSE)*J34)</f>
        <v/>
      </c>
      <c r="L34" s="132"/>
      <c r="M34" s="316"/>
      <c r="N34" s="314" t="str">
        <f>IF(OR($F34="",M34=""),"",VLOOKUP($F34,Maxima!$A$5:$B$8,2,FALSE)*M34)</f>
        <v/>
      </c>
      <c r="O34" s="317"/>
      <c r="P34" s="316"/>
      <c r="Q34" s="314" t="str">
        <f>IF(OR($F34="",P34=""),"",VLOOKUP($F34,Maxima!$A$5:$B$8,2,FALSE)*P34)</f>
        <v/>
      </c>
      <c r="R34" s="317"/>
      <c r="S34" s="135">
        <f t="shared" si="0"/>
        <v>0</v>
      </c>
    </row>
    <row r="35" spans="1:21" ht="21.75" customHeight="1" x14ac:dyDescent="0.2">
      <c r="A35" s="9"/>
      <c r="B35" s="383"/>
      <c r="C35" s="385"/>
      <c r="D35" s="386"/>
      <c r="E35" s="386"/>
      <c r="F35" s="139"/>
      <c r="G35" s="137"/>
      <c r="H35" s="133" t="str">
        <f>IF(OR($F35="",G35=""),"",VLOOKUP($F35,Maxima!$A$5:$B$8,2,FALSE)*G35)</f>
        <v/>
      </c>
      <c r="I35" s="132"/>
      <c r="J35" s="137"/>
      <c r="K35" s="133" t="str">
        <f>IF(OR($F35="",J35=""),"",VLOOKUP($F35,Maxima!$A$5:$B$8,2,FALSE)*J35)</f>
        <v/>
      </c>
      <c r="L35" s="132"/>
      <c r="M35" s="316"/>
      <c r="N35" s="314" t="str">
        <f>IF(OR($F35="",M35=""),"",VLOOKUP($F35,Maxima!$A$5:$B$8,2,FALSE)*M35)</f>
        <v/>
      </c>
      <c r="O35" s="317"/>
      <c r="P35" s="316"/>
      <c r="Q35" s="314" t="str">
        <f>IF(OR($F35="",P35=""),"",VLOOKUP($F35,Maxima!$A$5:$B$8,2,FALSE)*P35)</f>
        <v/>
      </c>
      <c r="R35" s="317"/>
      <c r="S35" s="135">
        <f t="shared" si="0"/>
        <v>0</v>
      </c>
    </row>
    <row r="36" spans="1:21" ht="21.75" customHeight="1" x14ac:dyDescent="0.2">
      <c r="A36" s="9"/>
      <c r="B36" s="383"/>
      <c r="C36" s="385"/>
      <c r="D36" s="386"/>
      <c r="E36" s="386"/>
      <c r="F36" s="139"/>
      <c r="G36" s="137"/>
      <c r="H36" s="133" t="str">
        <f>IF(OR($F36="",G36=""),"",VLOOKUP($F36,Maxima!$A$5:$B$8,2,FALSE)*G36)</f>
        <v/>
      </c>
      <c r="I36" s="132"/>
      <c r="J36" s="137"/>
      <c r="K36" s="133" t="str">
        <f>IF(OR($F36="",J36=""),"",VLOOKUP($F36,Maxima!$A$5:$B$8,2,FALSE)*J36)</f>
        <v/>
      </c>
      <c r="L36" s="132"/>
      <c r="M36" s="316"/>
      <c r="N36" s="314" t="str">
        <f>IF(OR($F36="",M36=""),"",VLOOKUP($F36,Maxima!$A$5:$B$8,2,FALSE)*M36)</f>
        <v/>
      </c>
      <c r="O36" s="317"/>
      <c r="P36" s="316"/>
      <c r="Q36" s="314" t="str">
        <f>IF(OR($F36="",P36=""),"",VLOOKUP($F36,Maxima!$A$5:$B$8,2,FALSE)*P36)</f>
        <v/>
      </c>
      <c r="R36" s="317"/>
      <c r="S36" s="135">
        <f t="shared" si="0"/>
        <v>0</v>
      </c>
    </row>
    <row r="37" spans="1:21" ht="21.75" customHeight="1" x14ac:dyDescent="0.2">
      <c r="A37" s="9"/>
      <c r="B37" s="383"/>
      <c r="C37" s="385"/>
      <c r="D37" s="386"/>
      <c r="E37" s="386"/>
      <c r="F37" s="139"/>
      <c r="G37" s="137"/>
      <c r="H37" s="133" t="str">
        <f>IF(OR($F37="",G37=""),"",VLOOKUP($F37,Maxima!$A$5:$B$8,2,FALSE)*G37)</f>
        <v/>
      </c>
      <c r="I37" s="132"/>
      <c r="J37" s="137"/>
      <c r="K37" s="133" t="str">
        <f>IF(OR($F37="",J37=""),"",VLOOKUP($F37,Maxima!$A$5:$B$8,2,FALSE)*J37)</f>
        <v/>
      </c>
      <c r="L37" s="132"/>
      <c r="M37" s="316"/>
      <c r="N37" s="314" t="str">
        <f>IF(OR($F37="",M37=""),"",VLOOKUP($F37,Maxima!$A$5:$B$8,2,FALSE)*M37)</f>
        <v/>
      </c>
      <c r="O37" s="317"/>
      <c r="P37" s="316"/>
      <c r="Q37" s="314" t="str">
        <f>IF(OR($F37="",P37=""),"",VLOOKUP($F37,Maxima!$A$5:$B$8,2,FALSE)*P37)</f>
        <v/>
      </c>
      <c r="R37" s="317"/>
      <c r="S37" s="135">
        <f t="shared" si="0"/>
        <v>0</v>
      </c>
    </row>
    <row r="38" spans="1:21" ht="21.75" customHeight="1" x14ac:dyDescent="0.2">
      <c r="A38" s="9"/>
      <c r="B38" s="383"/>
      <c r="C38" s="385"/>
      <c r="D38" s="386"/>
      <c r="E38" s="386"/>
      <c r="F38" s="139"/>
      <c r="G38" s="137"/>
      <c r="H38" s="133" t="str">
        <f>IF(OR($F38="",G38=""),"",VLOOKUP($F38,Maxima!$A$5:$B$8,2,FALSE)*G38)</f>
        <v/>
      </c>
      <c r="I38" s="132"/>
      <c r="J38" s="137"/>
      <c r="K38" s="133" t="str">
        <f>IF(OR($F38="",J38=""),"",VLOOKUP($F38,Maxima!$A$5:$B$8,2,FALSE)*J38)</f>
        <v/>
      </c>
      <c r="L38" s="132"/>
      <c r="M38" s="316"/>
      <c r="N38" s="314" t="str">
        <f>IF(OR($F38="",M38=""),"",VLOOKUP($F38,Maxima!$A$5:$B$8,2,FALSE)*M38)</f>
        <v/>
      </c>
      <c r="O38" s="317"/>
      <c r="P38" s="316"/>
      <c r="Q38" s="314" t="str">
        <f>IF(OR($F38="",P38=""),"",VLOOKUP($F38,Maxima!$A$5:$B$8,2,FALSE)*P38)</f>
        <v/>
      </c>
      <c r="R38" s="317"/>
      <c r="S38" s="135">
        <f t="shared" si="0"/>
        <v>0</v>
      </c>
    </row>
    <row r="39" spans="1:21" ht="21.75" customHeight="1" x14ac:dyDescent="0.2">
      <c r="A39" s="9"/>
      <c r="B39" s="383"/>
      <c r="C39" s="385"/>
      <c r="D39" s="386"/>
      <c r="E39" s="386"/>
      <c r="F39" s="139"/>
      <c r="G39" s="137"/>
      <c r="H39" s="133" t="str">
        <f>IF(OR($F39="",G39=""),"",VLOOKUP($F39,Maxima!$A$5:$B$8,2,FALSE)*G39)</f>
        <v/>
      </c>
      <c r="I39" s="132"/>
      <c r="J39" s="137"/>
      <c r="K39" s="133" t="str">
        <f>IF(OR($F39="",J39=""),"",VLOOKUP($F39,Maxima!$A$5:$B$8,2,FALSE)*J39)</f>
        <v/>
      </c>
      <c r="L39" s="132"/>
      <c r="M39" s="316"/>
      <c r="N39" s="314" t="str">
        <f>IF(OR($F39="",M39=""),"",VLOOKUP($F39,Maxima!$A$5:$B$8,2,FALSE)*M39)</f>
        <v/>
      </c>
      <c r="O39" s="317"/>
      <c r="P39" s="316"/>
      <c r="Q39" s="314" t="str">
        <f>IF(OR($F39="",P39=""),"",VLOOKUP($F39,Maxima!$A$5:$B$8,2,FALSE)*P39)</f>
        <v/>
      </c>
      <c r="R39" s="317"/>
      <c r="S39" s="135">
        <f t="shared" si="0"/>
        <v>0</v>
      </c>
    </row>
    <row r="40" spans="1:21" ht="21.75" customHeight="1" x14ac:dyDescent="0.2">
      <c r="A40" s="9"/>
      <c r="B40" s="383"/>
      <c r="C40" s="385"/>
      <c r="D40" s="386"/>
      <c r="E40" s="386"/>
      <c r="F40" s="139"/>
      <c r="G40" s="137"/>
      <c r="H40" s="133" t="str">
        <f>IF(OR($F40="",G40=""),"",VLOOKUP($F40,Maxima!$A$5:$B$8,2,FALSE)*G40)</f>
        <v/>
      </c>
      <c r="I40" s="132"/>
      <c r="J40" s="137"/>
      <c r="K40" s="133" t="str">
        <f>IF(OR($F40="",J40=""),"",VLOOKUP($F40,Maxima!$A$5:$B$8,2,FALSE)*J40)</f>
        <v/>
      </c>
      <c r="L40" s="132"/>
      <c r="M40" s="316"/>
      <c r="N40" s="314" t="str">
        <f>IF(OR($F40="",M40=""),"",VLOOKUP($F40,Maxima!$A$5:$B$8,2,FALSE)*M40)</f>
        <v/>
      </c>
      <c r="O40" s="317"/>
      <c r="P40" s="316"/>
      <c r="Q40" s="314" t="str">
        <f>IF(OR($F40="",P40=""),"",VLOOKUP($F40,Maxima!$A$5:$B$8,2,FALSE)*P40)</f>
        <v/>
      </c>
      <c r="R40" s="317"/>
      <c r="S40" s="135">
        <f t="shared" si="0"/>
        <v>0</v>
      </c>
    </row>
    <row r="41" spans="1:21" ht="21.75" customHeight="1" x14ac:dyDescent="0.2">
      <c r="A41" s="9"/>
      <c r="B41" s="383"/>
      <c r="C41" s="385"/>
      <c r="D41" s="386"/>
      <c r="E41" s="386"/>
      <c r="F41" s="139"/>
      <c r="G41" s="137"/>
      <c r="H41" s="133" t="str">
        <f>IF(OR($F41="",G41=""),"",VLOOKUP($F41,Maxima!$A$5:$B$8,2,FALSE)*G41)</f>
        <v/>
      </c>
      <c r="I41" s="132"/>
      <c r="J41" s="137"/>
      <c r="K41" s="133" t="str">
        <f>IF(OR($F41="",J41=""),"",VLOOKUP($F41,Maxima!$A$5:$B$8,2,FALSE)*J41)</f>
        <v/>
      </c>
      <c r="L41" s="132"/>
      <c r="M41" s="316"/>
      <c r="N41" s="314" t="str">
        <f>IF(OR($F41="",M41=""),"",VLOOKUP($F41,Maxima!$A$5:$B$8,2,FALSE)*M41)</f>
        <v/>
      </c>
      <c r="O41" s="317"/>
      <c r="P41" s="316"/>
      <c r="Q41" s="314" t="str">
        <f>IF(OR($F41="",P41=""),"",VLOOKUP($F41,Maxima!$A$5:$B$8,2,FALSE)*P41)</f>
        <v/>
      </c>
      <c r="R41" s="317"/>
      <c r="S41" s="135">
        <f t="shared" si="0"/>
        <v>0</v>
      </c>
    </row>
    <row r="42" spans="1:21" ht="21.75" customHeight="1" x14ac:dyDescent="0.2">
      <c r="A42" s="9"/>
      <c r="B42" s="383"/>
      <c r="C42" s="385"/>
      <c r="D42" s="386"/>
      <c r="E42" s="386"/>
      <c r="F42" s="139"/>
      <c r="G42" s="137"/>
      <c r="H42" s="133" t="str">
        <f>IF(OR($F42="",G42=""),"",VLOOKUP($F42,Maxima!$A$5:$B$8,2,FALSE)*G42)</f>
        <v/>
      </c>
      <c r="I42" s="132"/>
      <c r="J42" s="137"/>
      <c r="K42" s="133" t="str">
        <f>IF(OR($F42="",J42=""),"",VLOOKUP($F42,Maxima!$A$5:$B$8,2,FALSE)*J42)</f>
        <v/>
      </c>
      <c r="L42" s="132"/>
      <c r="M42" s="316"/>
      <c r="N42" s="314" t="str">
        <f>IF(OR($F42="",M42=""),"",VLOOKUP($F42,Maxima!$A$5:$B$8,2,FALSE)*M42)</f>
        <v/>
      </c>
      <c r="O42" s="317"/>
      <c r="P42" s="316"/>
      <c r="Q42" s="314" t="str">
        <f>IF(OR($F42="",P42=""),"",VLOOKUP($F42,Maxima!$A$5:$B$8,2,FALSE)*P42)</f>
        <v/>
      </c>
      <c r="R42" s="317"/>
      <c r="S42" s="135">
        <f t="shared" si="0"/>
        <v>0</v>
      </c>
    </row>
    <row r="43" spans="1:21" ht="21.75" customHeight="1" thickBot="1" x14ac:dyDescent="0.25">
      <c r="A43" s="9"/>
      <c r="B43" s="384"/>
      <c r="C43" s="397"/>
      <c r="D43" s="398"/>
      <c r="E43" s="398"/>
      <c r="F43" s="140"/>
      <c r="G43" s="137"/>
      <c r="H43" s="133" t="str">
        <f>IF(OR($F43="",G43=""),"",VLOOKUP($F43,Maxima!$A$5:$B$8,2,FALSE)*G43)</f>
        <v/>
      </c>
      <c r="I43" s="132"/>
      <c r="J43" s="137"/>
      <c r="K43" s="133" t="str">
        <f>IF(OR($F43="",J43=""),"",VLOOKUP($F43,Maxima!$A$5:$B$8,2,FALSE)*J43)</f>
        <v/>
      </c>
      <c r="L43" s="132"/>
      <c r="M43" s="316"/>
      <c r="N43" s="314" t="str">
        <f>IF(OR($F43="",M43=""),"",VLOOKUP($F43,Maxima!$A$5:$B$8,2,FALSE)*M43)</f>
        <v/>
      </c>
      <c r="O43" s="317"/>
      <c r="P43" s="316"/>
      <c r="Q43" s="314" t="str">
        <f>IF(OR($F43="",P43=""),"",VLOOKUP($F43,Maxima!$A$5:$B$8,2,FALSE)*P43)</f>
        <v/>
      </c>
      <c r="R43" s="317"/>
      <c r="S43" s="135">
        <f t="shared" si="0"/>
        <v>0</v>
      </c>
    </row>
    <row r="44" spans="1:21" ht="35.25" customHeight="1" thickBot="1" x14ac:dyDescent="0.25">
      <c r="B44" s="10"/>
      <c r="C44" s="10"/>
      <c r="F44" s="169" t="s">
        <v>50</v>
      </c>
      <c r="G44" s="59"/>
      <c r="I44" s="136">
        <f>SUM(I14:I43)</f>
        <v>0</v>
      </c>
      <c r="J44" s="59"/>
      <c r="K44" s="13"/>
      <c r="L44" s="136">
        <f>SUM(L14:L43)</f>
        <v>0</v>
      </c>
      <c r="M44" s="59"/>
      <c r="N44" s="13"/>
      <c r="O44" s="315">
        <f>SUM(O14:O43)</f>
        <v>0</v>
      </c>
      <c r="P44" s="59"/>
      <c r="Q44" s="13"/>
      <c r="R44" s="315">
        <f>SUM(R14:R43)</f>
        <v>0</v>
      </c>
      <c r="S44" s="136">
        <f>SUM(S14:S43)</f>
        <v>0</v>
      </c>
      <c r="T44" s="10"/>
      <c r="U44" s="10"/>
    </row>
    <row r="45" spans="1:21" x14ac:dyDescent="0.2">
      <c r="A45" s="60"/>
      <c r="B45" s="27"/>
      <c r="C45" s="27"/>
      <c r="D45" s="27"/>
      <c r="E45" s="27"/>
      <c r="F45" s="27"/>
      <c r="G45" s="27"/>
      <c r="H45" s="27"/>
      <c r="I45" s="61"/>
      <c r="J45" s="27"/>
      <c r="K45" s="27"/>
      <c r="L45" s="27"/>
      <c r="M45" s="62"/>
      <c r="N45" s="11"/>
      <c r="O45" s="11"/>
      <c r="P45" s="11"/>
      <c r="Q45" s="11"/>
      <c r="R45" s="11"/>
      <c r="S45" s="11"/>
      <c r="T45" s="11"/>
    </row>
    <row r="46" spans="1:21" x14ac:dyDescent="0.2">
      <c r="A46" s="63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</row>
    <row r="47" spans="1:21" ht="15.75" x14ac:dyDescent="0.2">
      <c r="A47" s="49" t="s">
        <v>8</v>
      </c>
      <c r="B47" s="168" t="s">
        <v>118</v>
      </c>
      <c r="C47" s="65"/>
    </row>
    <row r="48" spans="1:21" ht="38.25" customHeight="1" thickBot="1" x14ac:dyDescent="0.25">
      <c r="B48" s="393" t="s">
        <v>96</v>
      </c>
      <c r="C48" s="393"/>
      <c r="D48" s="393"/>
      <c r="E48" s="393"/>
      <c r="F48" s="393"/>
      <c r="G48" s="393"/>
      <c r="K48" s="14"/>
    </row>
    <row r="49" spans="2:19" ht="32.25" customHeight="1" thickBot="1" x14ac:dyDescent="0.25">
      <c r="B49" s="91"/>
      <c r="O49" s="291" t="s">
        <v>54</v>
      </c>
      <c r="P49" s="291" t="s">
        <v>55</v>
      </c>
      <c r="Q49" s="352" t="s">
        <v>56</v>
      </c>
      <c r="R49" s="352" t="s">
        <v>57</v>
      </c>
    </row>
    <row r="50" spans="2:19" ht="30" customHeight="1" x14ac:dyDescent="0.2">
      <c r="B50" s="391"/>
      <c r="C50" s="426" t="s">
        <v>32</v>
      </c>
      <c r="D50" s="427"/>
      <c r="E50" s="427"/>
      <c r="F50" s="427"/>
      <c r="G50" s="427"/>
      <c r="H50" s="427"/>
      <c r="I50" s="427"/>
      <c r="J50" s="427"/>
      <c r="K50" s="427"/>
      <c r="L50" s="428"/>
      <c r="M50" s="445" t="s">
        <v>59</v>
      </c>
      <c r="N50" s="446"/>
      <c r="O50" s="418" t="s">
        <v>94</v>
      </c>
      <c r="P50" s="418" t="s">
        <v>94</v>
      </c>
      <c r="Q50" s="438" t="s">
        <v>94</v>
      </c>
      <c r="R50" s="438" t="s">
        <v>94</v>
      </c>
      <c r="S50" s="424" t="s">
        <v>97</v>
      </c>
    </row>
    <row r="51" spans="2:19" ht="24" customHeight="1" thickBot="1" x14ac:dyDescent="0.25">
      <c r="B51" s="392"/>
      <c r="C51" s="429"/>
      <c r="D51" s="430"/>
      <c r="E51" s="430"/>
      <c r="F51" s="430"/>
      <c r="G51" s="430"/>
      <c r="H51" s="430"/>
      <c r="I51" s="430"/>
      <c r="J51" s="430"/>
      <c r="K51" s="430"/>
      <c r="L51" s="431"/>
      <c r="M51" s="447"/>
      <c r="N51" s="448"/>
      <c r="O51" s="419"/>
      <c r="P51" s="419"/>
      <c r="Q51" s="439"/>
      <c r="R51" s="439"/>
      <c r="S51" s="425"/>
    </row>
    <row r="52" spans="2:19" ht="49.5" customHeight="1" x14ac:dyDescent="0.2">
      <c r="B52" s="382" t="str">
        <f>IF('General Information'!C8="","",'General Information'!C8)</f>
        <v/>
      </c>
      <c r="C52" s="432"/>
      <c r="D52" s="433"/>
      <c r="E52" s="433"/>
      <c r="F52" s="433"/>
      <c r="G52" s="433"/>
      <c r="H52" s="433"/>
      <c r="I52" s="433"/>
      <c r="J52" s="433"/>
      <c r="K52" s="433"/>
      <c r="L52" s="434"/>
      <c r="M52" s="420"/>
      <c r="N52" s="420"/>
      <c r="O52" s="293"/>
      <c r="P52" s="293"/>
      <c r="Q52" s="319"/>
      <c r="R52" s="319"/>
      <c r="S52" s="287">
        <f>O52+P52+Q52+R52</f>
        <v>0</v>
      </c>
    </row>
    <row r="53" spans="2:19" ht="49.5" customHeight="1" x14ac:dyDescent="0.2">
      <c r="B53" s="451"/>
      <c r="C53" s="387"/>
      <c r="D53" s="388"/>
      <c r="E53" s="388"/>
      <c r="F53" s="388"/>
      <c r="G53" s="388"/>
      <c r="H53" s="388"/>
      <c r="I53" s="388"/>
      <c r="J53" s="388"/>
      <c r="K53" s="388"/>
      <c r="L53" s="389"/>
      <c r="M53" s="402"/>
      <c r="N53" s="402"/>
      <c r="O53" s="290"/>
      <c r="P53" s="290"/>
      <c r="Q53" s="320"/>
      <c r="R53" s="320"/>
      <c r="S53" s="288">
        <f t="shared" ref="S53:S65" si="1">O53+P53+Q53+R53</f>
        <v>0</v>
      </c>
    </row>
    <row r="54" spans="2:19" ht="49.5" customHeight="1" x14ac:dyDescent="0.2">
      <c r="B54" s="451"/>
      <c r="C54" s="387"/>
      <c r="D54" s="388"/>
      <c r="E54" s="388"/>
      <c r="F54" s="388"/>
      <c r="G54" s="388"/>
      <c r="H54" s="388"/>
      <c r="I54" s="388"/>
      <c r="J54" s="388"/>
      <c r="K54" s="388"/>
      <c r="L54" s="389"/>
      <c r="M54" s="402"/>
      <c r="N54" s="402"/>
      <c r="O54" s="290"/>
      <c r="P54" s="290"/>
      <c r="Q54" s="320"/>
      <c r="R54" s="320"/>
      <c r="S54" s="288">
        <f t="shared" si="1"/>
        <v>0</v>
      </c>
    </row>
    <row r="55" spans="2:19" ht="49.5" customHeight="1" x14ac:dyDescent="0.2">
      <c r="B55" s="451"/>
      <c r="C55" s="387"/>
      <c r="D55" s="388"/>
      <c r="E55" s="388"/>
      <c r="F55" s="388"/>
      <c r="G55" s="388"/>
      <c r="H55" s="388"/>
      <c r="I55" s="388"/>
      <c r="J55" s="388"/>
      <c r="K55" s="388"/>
      <c r="L55" s="389"/>
      <c r="M55" s="402"/>
      <c r="N55" s="402"/>
      <c r="O55" s="290"/>
      <c r="P55" s="290"/>
      <c r="Q55" s="320"/>
      <c r="R55" s="320"/>
      <c r="S55" s="288">
        <f t="shared" si="1"/>
        <v>0</v>
      </c>
    </row>
    <row r="56" spans="2:19" ht="49.5" customHeight="1" x14ac:dyDescent="0.2">
      <c r="B56" s="451"/>
      <c r="C56" s="387"/>
      <c r="D56" s="388"/>
      <c r="E56" s="388"/>
      <c r="F56" s="388"/>
      <c r="G56" s="388"/>
      <c r="H56" s="388"/>
      <c r="I56" s="388"/>
      <c r="J56" s="388"/>
      <c r="K56" s="388"/>
      <c r="L56" s="389"/>
      <c r="M56" s="402"/>
      <c r="N56" s="402"/>
      <c r="O56" s="290"/>
      <c r="P56" s="290"/>
      <c r="Q56" s="320"/>
      <c r="R56" s="320"/>
      <c r="S56" s="288">
        <f t="shared" si="1"/>
        <v>0</v>
      </c>
    </row>
    <row r="57" spans="2:19" ht="49.5" customHeight="1" x14ac:dyDescent="0.2">
      <c r="B57" s="451"/>
      <c r="C57" s="387"/>
      <c r="D57" s="388"/>
      <c r="E57" s="388"/>
      <c r="F57" s="388"/>
      <c r="G57" s="388"/>
      <c r="H57" s="388"/>
      <c r="I57" s="388"/>
      <c r="J57" s="388"/>
      <c r="K57" s="388"/>
      <c r="L57" s="389"/>
      <c r="M57" s="402"/>
      <c r="N57" s="402"/>
      <c r="O57" s="290"/>
      <c r="P57" s="290"/>
      <c r="Q57" s="320"/>
      <c r="R57" s="320"/>
      <c r="S57" s="288">
        <f t="shared" si="1"/>
        <v>0</v>
      </c>
    </row>
    <row r="58" spans="2:19" ht="49.5" customHeight="1" x14ac:dyDescent="0.2">
      <c r="B58" s="451"/>
      <c r="C58" s="387"/>
      <c r="D58" s="388"/>
      <c r="E58" s="388"/>
      <c r="F58" s="388"/>
      <c r="G58" s="388"/>
      <c r="H58" s="388"/>
      <c r="I58" s="388"/>
      <c r="J58" s="388"/>
      <c r="K58" s="388"/>
      <c r="L58" s="389"/>
      <c r="M58" s="402"/>
      <c r="N58" s="402"/>
      <c r="O58" s="290"/>
      <c r="P58" s="290"/>
      <c r="Q58" s="320"/>
      <c r="R58" s="320"/>
      <c r="S58" s="288">
        <f t="shared" si="1"/>
        <v>0</v>
      </c>
    </row>
    <row r="59" spans="2:19" ht="49.5" customHeight="1" x14ac:dyDescent="0.2">
      <c r="B59" s="451"/>
      <c r="C59" s="387"/>
      <c r="D59" s="388"/>
      <c r="E59" s="388"/>
      <c r="F59" s="388"/>
      <c r="G59" s="388"/>
      <c r="H59" s="388"/>
      <c r="I59" s="388"/>
      <c r="J59" s="388"/>
      <c r="K59" s="388"/>
      <c r="L59" s="389"/>
      <c r="M59" s="402"/>
      <c r="N59" s="402"/>
      <c r="O59" s="290"/>
      <c r="P59" s="290"/>
      <c r="Q59" s="320"/>
      <c r="R59" s="320"/>
      <c r="S59" s="288">
        <f t="shared" si="1"/>
        <v>0</v>
      </c>
    </row>
    <row r="60" spans="2:19" ht="49.5" customHeight="1" x14ac:dyDescent="0.2">
      <c r="B60" s="451"/>
      <c r="C60" s="387"/>
      <c r="D60" s="388"/>
      <c r="E60" s="388"/>
      <c r="F60" s="388"/>
      <c r="G60" s="388"/>
      <c r="H60" s="388"/>
      <c r="I60" s="388"/>
      <c r="J60" s="388"/>
      <c r="K60" s="388"/>
      <c r="L60" s="389"/>
      <c r="M60" s="402"/>
      <c r="N60" s="402"/>
      <c r="O60" s="290"/>
      <c r="P60" s="290"/>
      <c r="Q60" s="320"/>
      <c r="R60" s="320"/>
      <c r="S60" s="288">
        <f t="shared" si="1"/>
        <v>0</v>
      </c>
    </row>
    <row r="61" spans="2:19" ht="49.5" customHeight="1" x14ac:dyDescent="0.2">
      <c r="B61" s="451"/>
      <c r="C61" s="387"/>
      <c r="D61" s="388"/>
      <c r="E61" s="388"/>
      <c r="F61" s="388"/>
      <c r="G61" s="388"/>
      <c r="H61" s="388"/>
      <c r="I61" s="388"/>
      <c r="J61" s="388"/>
      <c r="K61" s="388"/>
      <c r="L61" s="389"/>
      <c r="M61" s="402"/>
      <c r="N61" s="402"/>
      <c r="O61" s="290"/>
      <c r="P61" s="290"/>
      <c r="Q61" s="320"/>
      <c r="R61" s="320"/>
      <c r="S61" s="288">
        <f t="shared" si="1"/>
        <v>0</v>
      </c>
    </row>
    <row r="62" spans="2:19" ht="49.5" customHeight="1" x14ac:dyDescent="0.2">
      <c r="B62" s="451"/>
      <c r="C62" s="387"/>
      <c r="D62" s="388"/>
      <c r="E62" s="388"/>
      <c r="F62" s="388"/>
      <c r="G62" s="388"/>
      <c r="H62" s="388"/>
      <c r="I62" s="388"/>
      <c r="J62" s="388"/>
      <c r="K62" s="388"/>
      <c r="L62" s="389"/>
      <c r="M62" s="402"/>
      <c r="N62" s="402"/>
      <c r="O62" s="290"/>
      <c r="P62" s="290"/>
      <c r="Q62" s="320"/>
      <c r="R62" s="320"/>
      <c r="S62" s="288">
        <f t="shared" si="1"/>
        <v>0</v>
      </c>
    </row>
    <row r="63" spans="2:19" ht="49.5" customHeight="1" x14ac:dyDescent="0.2">
      <c r="B63" s="451"/>
      <c r="C63" s="387"/>
      <c r="D63" s="388"/>
      <c r="E63" s="388"/>
      <c r="F63" s="388"/>
      <c r="G63" s="388"/>
      <c r="H63" s="388"/>
      <c r="I63" s="388"/>
      <c r="J63" s="388"/>
      <c r="K63" s="388"/>
      <c r="L63" s="389"/>
      <c r="M63" s="402"/>
      <c r="N63" s="402"/>
      <c r="O63" s="290"/>
      <c r="P63" s="290"/>
      <c r="Q63" s="320"/>
      <c r="R63" s="320"/>
      <c r="S63" s="288">
        <f t="shared" si="1"/>
        <v>0</v>
      </c>
    </row>
    <row r="64" spans="2:19" ht="49.5" customHeight="1" x14ac:dyDescent="0.2">
      <c r="B64" s="451"/>
      <c r="C64" s="387"/>
      <c r="D64" s="388"/>
      <c r="E64" s="388"/>
      <c r="F64" s="388"/>
      <c r="G64" s="388"/>
      <c r="H64" s="388"/>
      <c r="I64" s="388"/>
      <c r="J64" s="388"/>
      <c r="K64" s="388"/>
      <c r="L64" s="389"/>
      <c r="M64" s="402"/>
      <c r="N64" s="402"/>
      <c r="O64" s="290"/>
      <c r="P64" s="290"/>
      <c r="Q64" s="320"/>
      <c r="R64" s="320"/>
      <c r="S64" s="288">
        <f t="shared" si="1"/>
        <v>0</v>
      </c>
    </row>
    <row r="65" spans="1:20" ht="49.5" customHeight="1" thickBot="1" x14ac:dyDescent="0.25">
      <c r="B65" s="452"/>
      <c r="C65" s="435"/>
      <c r="D65" s="436"/>
      <c r="E65" s="436"/>
      <c r="F65" s="436"/>
      <c r="G65" s="436"/>
      <c r="H65" s="436"/>
      <c r="I65" s="436"/>
      <c r="J65" s="436"/>
      <c r="K65" s="436"/>
      <c r="L65" s="437"/>
      <c r="M65" s="394"/>
      <c r="N65" s="394"/>
      <c r="O65" s="292"/>
      <c r="P65" s="292"/>
      <c r="Q65" s="321"/>
      <c r="R65" s="321"/>
      <c r="S65" s="289">
        <f t="shared" si="1"/>
        <v>0</v>
      </c>
    </row>
    <row r="66" spans="1:20" ht="42.75" customHeight="1" thickBot="1" x14ac:dyDescent="0.25">
      <c r="B66" s="5"/>
      <c r="D66" s="123"/>
      <c r="E66" s="123"/>
      <c r="F66" s="123"/>
      <c r="M66" s="443" t="s">
        <v>33</v>
      </c>
      <c r="N66" s="444"/>
      <c r="O66" s="177">
        <f>SUM(O52:O65)</f>
        <v>0</v>
      </c>
      <c r="P66" s="177">
        <f>SUM(P52:P65)</f>
        <v>0</v>
      </c>
      <c r="Q66" s="318">
        <f>SUM(Q52:Q65)</f>
        <v>0</v>
      </c>
      <c r="R66" s="318">
        <f>SUM(R52:R65)</f>
        <v>0</v>
      </c>
      <c r="S66" s="177">
        <f>SUM(S52:S65)</f>
        <v>0</v>
      </c>
    </row>
    <row r="67" spans="1:20" ht="39" customHeight="1" x14ac:dyDescent="0.2"/>
    <row r="68" spans="1:20" s="11" customFormat="1" ht="62.25" customHeight="1" x14ac:dyDescent="0.2">
      <c r="A68" s="60"/>
      <c r="B68" s="27"/>
      <c r="C68" s="27"/>
      <c r="D68" s="27"/>
      <c r="E68" s="27"/>
      <c r="F68" s="27"/>
      <c r="G68" s="27"/>
      <c r="H68" s="27"/>
      <c r="I68" s="61"/>
      <c r="J68" s="27"/>
      <c r="K68" s="27"/>
      <c r="L68" s="27"/>
      <c r="M68" s="62"/>
    </row>
    <row r="69" spans="1:20" ht="15.75" x14ac:dyDescent="0.2">
      <c r="A69" s="49" t="s">
        <v>7</v>
      </c>
      <c r="B69" s="168" t="s">
        <v>117</v>
      </c>
    </row>
    <row r="70" spans="1:20" ht="13.5" thickBot="1" x14ac:dyDescent="0.25">
      <c r="A70" s="49"/>
      <c r="B70" s="50"/>
    </row>
    <row r="71" spans="1:20" ht="33" customHeight="1" thickBot="1" x14ac:dyDescent="0.25">
      <c r="O71" s="144" t="s">
        <v>54</v>
      </c>
      <c r="P71" s="144" t="s">
        <v>55</v>
      </c>
      <c r="Q71" s="350" t="s">
        <v>56</v>
      </c>
      <c r="R71" s="350" t="s">
        <v>57</v>
      </c>
    </row>
    <row r="72" spans="1:20" ht="56.25" customHeight="1" thickBot="1" x14ac:dyDescent="0.25">
      <c r="B72" s="130"/>
      <c r="C72" s="460" t="s">
        <v>32</v>
      </c>
      <c r="D72" s="461"/>
      <c r="E72" s="461"/>
      <c r="F72" s="461"/>
      <c r="G72" s="461"/>
      <c r="H72" s="461"/>
      <c r="I72" s="461"/>
      <c r="J72" s="461"/>
      <c r="K72" s="461"/>
      <c r="L72" s="461"/>
      <c r="M72" s="461"/>
      <c r="N72" s="462"/>
      <c r="O72" s="225" t="s">
        <v>94</v>
      </c>
      <c r="P72" s="226" t="s">
        <v>94</v>
      </c>
      <c r="Q72" s="351" t="s">
        <v>94</v>
      </c>
      <c r="R72" s="351" t="s">
        <v>94</v>
      </c>
      <c r="S72" s="322" t="s">
        <v>98</v>
      </c>
      <c r="T72" s="11"/>
    </row>
    <row r="73" spans="1:20" ht="57.75" customHeight="1" x14ac:dyDescent="0.2">
      <c r="B73" s="382" t="str">
        <f>IF('General Information'!C8="","",'General Information'!C8)</f>
        <v/>
      </c>
      <c r="C73" s="459"/>
      <c r="D73" s="457"/>
      <c r="E73" s="457"/>
      <c r="F73" s="457"/>
      <c r="G73" s="457"/>
      <c r="H73" s="457"/>
      <c r="I73" s="457"/>
      <c r="J73" s="457"/>
      <c r="K73" s="457"/>
      <c r="L73" s="457"/>
      <c r="M73" s="457"/>
      <c r="N73" s="458"/>
      <c r="O73" s="153"/>
      <c r="P73" s="154"/>
      <c r="Q73" s="324"/>
      <c r="R73" s="324"/>
      <c r="S73" s="155">
        <f>SUM(O73:R73)</f>
        <v>0</v>
      </c>
      <c r="T73" s="11"/>
    </row>
    <row r="74" spans="1:20" ht="57.75" customHeight="1" x14ac:dyDescent="0.2">
      <c r="B74" s="383"/>
      <c r="C74" s="440"/>
      <c r="D74" s="441"/>
      <c r="E74" s="441"/>
      <c r="F74" s="441"/>
      <c r="G74" s="441"/>
      <c r="H74" s="441"/>
      <c r="I74" s="441"/>
      <c r="J74" s="441"/>
      <c r="K74" s="441"/>
      <c r="L74" s="441"/>
      <c r="M74" s="441"/>
      <c r="N74" s="442"/>
      <c r="O74" s="156"/>
      <c r="P74" s="157"/>
      <c r="Q74" s="325"/>
      <c r="R74" s="325"/>
      <c r="S74" s="158">
        <f t="shared" ref="S74:S84" si="2">SUM(O74:R74)</f>
        <v>0</v>
      </c>
      <c r="T74" s="11"/>
    </row>
    <row r="75" spans="1:20" ht="57.75" customHeight="1" x14ac:dyDescent="0.2">
      <c r="B75" s="383"/>
      <c r="C75" s="440"/>
      <c r="D75" s="441"/>
      <c r="E75" s="441"/>
      <c r="F75" s="441"/>
      <c r="G75" s="441"/>
      <c r="H75" s="441"/>
      <c r="I75" s="441"/>
      <c r="J75" s="441"/>
      <c r="K75" s="441"/>
      <c r="L75" s="441"/>
      <c r="M75" s="441"/>
      <c r="N75" s="442"/>
      <c r="O75" s="156"/>
      <c r="P75" s="157"/>
      <c r="Q75" s="325"/>
      <c r="R75" s="325"/>
      <c r="S75" s="158">
        <f t="shared" si="2"/>
        <v>0</v>
      </c>
      <c r="T75" s="11"/>
    </row>
    <row r="76" spans="1:20" ht="57.75" customHeight="1" x14ac:dyDescent="0.2">
      <c r="B76" s="383"/>
      <c r="C76" s="440"/>
      <c r="D76" s="441"/>
      <c r="E76" s="441"/>
      <c r="F76" s="441"/>
      <c r="G76" s="441"/>
      <c r="H76" s="441"/>
      <c r="I76" s="441"/>
      <c r="J76" s="441"/>
      <c r="K76" s="441"/>
      <c r="L76" s="441"/>
      <c r="M76" s="441"/>
      <c r="N76" s="442"/>
      <c r="O76" s="156"/>
      <c r="P76" s="157"/>
      <c r="Q76" s="325"/>
      <c r="R76" s="325"/>
      <c r="S76" s="158">
        <f t="shared" si="2"/>
        <v>0</v>
      </c>
      <c r="T76" s="11"/>
    </row>
    <row r="77" spans="1:20" ht="57.75" customHeight="1" x14ac:dyDescent="0.2">
      <c r="B77" s="383"/>
      <c r="C77" s="440"/>
      <c r="D77" s="441"/>
      <c r="E77" s="441"/>
      <c r="F77" s="441"/>
      <c r="G77" s="441"/>
      <c r="H77" s="441"/>
      <c r="I77" s="441"/>
      <c r="J77" s="441"/>
      <c r="K77" s="441"/>
      <c r="L77" s="441"/>
      <c r="M77" s="441"/>
      <c r="N77" s="442"/>
      <c r="O77" s="156"/>
      <c r="P77" s="157"/>
      <c r="Q77" s="325"/>
      <c r="R77" s="325"/>
      <c r="S77" s="158">
        <f t="shared" si="2"/>
        <v>0</v>
      </c>
      <c r="T77" s="11"/>
    </row>
    <row r="78" spans="1:20" ht="57.75" customHeight="1" x14ac:dyDescent="0.2">
      <c r="B78" s="383"/>
      <c r="C78" s="440"/>
      <c r="D78" s="441"/>
      <c r="E78" s="441"/>
      <c r="F78" s="441"/>
      <c r="G78" s="441"/>
      <c r="H78" s="441"/>
      <c r="I78" s="441"/>
      <c r="J78" s="441"/>
      <c r="K78" s="441"/>
      <c r="L78" s="441"/>
      <c r="M78" s="441"/>
      <c r="N78" s="442"/>
      <c r="O78" s="156"/>
      <c r="P78" s="157"/>
      <c r="Q78" s="325"/>
      <c r="R78" s="325"/>
      <c r="S78" s="158">
        <f t="shared" si="2"/>
        <v>0</v>
      </c>
      <c r="T78" s="11"/>
    </row>
    <row r="79" spans="1:20" ht="57.75" customHeight="1" x14ac:dyDescent="0.2">
      <c r="B79" s="383"/>
      <c r="C79" s="440"/>
      <c r="D79" s="441"/>
      <c r="E79" s="441"/>
      <c r="F79" s="441"/>
      <c r="G79" s="441"/>
      <c r="H79" s="441"/>
      <c r="I79" s="441"/>
      <c r="J79" s="441"/>
      <c r="K79" s="441"/>
      <c r="L79" s="441"/>
      <c r="M79" s="441"/>
      <c r="N79" s="442"/>
      <c r="O79" s="156"/>
      <c r="P79" s="157"/>
      <c r="Q79" s="325"/>
      <c r="R79" s="325"/>
      <c r="S79" s="158">
        <f t="shared" si="2"/>
        <v>0</v>
      </c>
      <c r="T79" s="11"/>
    </row>
    <row r="80" spans="1:20" ht="57.75" customHeight="1" x14ac:dyDescent="0.2">
      <c r="B80" s="383"/>
      <c r="C80" s="440"/>
      <c r="D80" s="441"/>
      <c r="E80" s="441"/>
      <c r="F80" s="441"/>
      <c r="G80" s="441"/>
      <c r="H80" s="441"/>
      <c r="I80" s="441"/>
      <c r="J80" s="441"/>
      <c r="K80" s="441"/>
      <c r="L80" s="441"/>
      <c r="M80" s="441"/>
      <c r="N80" s="442"/>
      <c r="O80" s="156"/>
      <c r="P80" s="157"/>
      <c r="Q80" s="325"/>
      <c r="R80" s="325"/>
      <c r="S80" s="158">
        <f t="shared" si="2"/>
        <v>0</v>
      </c>
      <c r="T80" s="11"/>
    </row>
    <row r="81" spans="1:20" ht="57.75" customHeight="1" x14ac:dyDescent="0.2">
      <c r="B81" s="383"/>
      <c r="C81" s="440"/>
      <c r="D81" s="441"/>
      <c r="E81" s="441"/>
      <c r="F81" s="441"/>
      <c r="G81" s="441"/>
      <c r="H81" s="441"/>
      <c r="I81" s="441"/>
      <c r="J81" s="441"/>
      <c r="K81" s="441"/>
      <c r="L81" s="441"/>
      <c r="M81" s="441"/>
      <c r="N81" s="442"/>
      <c r="O81" s="156"/>
      <c r="P81" s="157"/>
      <c r="Q81" s="325"/>
      <c r="R81" s="325"/>
      <c r="S81" s="158">
        <f t="shared" si="2"/>
        <v>0</v>
      </c>
      <c r="T81" s="11"/>
    </row>
    <row r="82" spans="1:20" ht="57.75" customHeight="1" x14ac:dyDescent="0.2">
      <c r="B82" s="383"/>
      <c r="C82" s="440"/>
      <c r="D82" s="441"/>
      <c r="E82" s="441"/>
      <c r="F82" s="441"/>
      <c r="G82" s="441"/>
      <c r="H82" s="441"/>
      <c r="I82" s="441"/>
      <c r="J82" s="441"/>
      <c r="K82" s="441"/>
      <c r="L82" s="441"/>
      <c r="M82" s="441"/>
      <c r="N82" s="442"/>
      <c r="O82" s="156"/>
      <c r="P82" s="157"/>
      <c r="Q82" s="325"/>
      <c r="R82" s="325"/>
      <c r="S82" s="158">
        <f t="shared" si="2"/>
        <v>0</v>
      </c>
      <c r="T82" s="11"/>
    </row>
    <row r="83" spans="1:20" ht="57.75" customHeight="1" x14ac:dyDescent="0.2">
      <c r="B83" s="383"/>
      <c r="C83" s="440"/>
      <c r="D83" s="441"/>
      <c r="E83" s="441"/>
      <c r="F83" s="441"/>
      <c r="G83" s="441"/>
      <c r="H83" s="441"/>
      <c r="I83" s="441"/>
      <c r="J83" s="441"/>
      <c r="K83" s="441"/>
      <c r="L83" s="441"/>
      <c r="M83" s="441"/>
      <c r="N83" s="442"/>
      <c r="O83" s="156"/>
      <c r="P83" s="157"/>
      <c r="Q83" s="325"/>
      <c r="R83" s="325"/>
      <c r="S83" s="158">
        <f t="shared" si="2"/>
        <v>0</v>
      </c>
    </row>
    <row r="84" spans="1:20" ht="57.75" customHeight="1" thickBot="1" x14ac:dyDescent="0.25">
      <c r="B84" s="384"/>
      <c r="C84" s="399"/>
      <c r="D84" s="400"/>
      <c r="E84" s="400"/>
      <c r="F84" s="400"/>
      <c r="G84" s="400"/>
      <c r="H84" s="400"/>
      <c r="I84" s="400"/>
      <c r="J84" s="400"/>
      <c r="K84" s="400"/>
      <c r="L84" s="400"/>
      <c r="M84" s="400"/>
      <c r="N84" s="401"/>
      <c r="O84" s="159"/>
      <c r="P84" s="160"/>
      <c r="Q84" s="326"/>
      <c r="R84" s="326"/>
      <c r="S84" s="161">
        <f t="shared" si="2"/>
        <v>0</v>
      </c>
    </row>
    <row r="85" spans="1:20" ht="41.25" customHeight="1" thickBot="1" x14ac:dyDescent="0.25">
      <c r="B85" s="5"/>
      <c r="L85" s="395" t="s">
        <v>34</v>
      </c>
      <c r="M85" s="395"/>
      <c r="N85" s="396"/>
      <c r="O85" s="162">
        <f>SUM(O73:O84)</f>
        <v>0</v>
      </c>
      <c r="P85" s="162">
        <f>SUM(P73:P84)</f>
        <v>0</v>
      </c>
      <c r="Q85" s="323">
        <f>SUM(Q73:Q84)</f>
        <v>0</v>
      </c>
      <c r="R85" s="323">
        <f>SUM(R73:R84)</f>
        <v>0</v>
      </c>
      <c r="S85" s="162">
        <f>SUM(S73:S84)</f>
        <v>0</v>
      </c>
    </row>
    <row r="87" spans="1:20" ht="15.75" x14ac:dyDescent="0.2">
      <c r="A87" s="49" t="s">
        <v>28</v>
      </c>
      <c r="B87" s="168" t="s">
        <v>116</v>
      </c>
    </row>
    <row r="88" spans="1:20" ht="7.5" customHeight="1" thickBot="1" x14ac:dyDescent="0.25">
      <c r="E88" s="3"/>
      <c r="F88" s="4"/>
    </row>
    <row r="89" spans="1:20" ht="33" customHeight="1" thickBot="1" x14ac:dyDescent="0.25">
      <c r="O89" s="144" t="s">
        <v>54</v>
      </c>
      <c r="P89" s="144" t="s">
        <v>55</v>
      </c>
      <c r="Q89" s="350" t="s">
        <v>56</v>
      </c>
      <c r="R89" s="350" t="s">
        <v>57</v>
      </c>
    </row>
    <row r="90" spans="1:20" ht="56.25" customHeight="1" thickBot="1" x14ac:dyDescent="0.25">
      <c r="B90" s="130"/>
      <c r="C90" s="453" t="s">
        <v>32</v>
      </c>
      <c r="D90" s="454"/>
      <c r="E90" s="454"/>
      <c r="F90" s="454"/>
      <c r="G90" s="454"/>
      <c r="H90" s="454"/>
      <c r="I90" s="454"/>
      <c r="J90" s="454"/>
      <c r="K90" s="454"/>
      <c r="L90" s="454"/>
      <c r="M90" s="454"/>
      <c r="N90" s="455"/>
      <c r="O90" s="225" t="s">
        <v>94</v>
      </c>
      <c r="P90" s="226" t="s">
        <v>94</v>
      </c>
      <c r="Q90" s="351" t="s">
        <v>94</v>
      </c>
      <c r="R90" s="351" t="s">
        <v>94</v>
      </c>
      <c r="S90" s="239" t="s">
        <v>99</v>
      </c>
      <c r="T90" s="11"/>
    </row>
    <row r="91" spans="1:20" ht="57.75" customHeight="1" x14ac:dyDescent="0.2">
      <c r="B91" s="382" t="str">
        <f>IF('General Information'!C8="","",'General Information'!C8)</f>
        <v/>
      </c>
      <c r="C91" s="456"/>
      <c r="D91" s="457"/>
      <c r="E91" s="457"/>
      <c r="F91" s="457"/>
      <c r="G91" s="457"/>
      <c r="H91" s="457"/>
      <c r="I91" s="457"/>
      <c r="J91" s="457"/>
      <c r="K91" s="457"/>
      <c r="L91" s="457"/>
      <c r="M91" s="457"/>
      <c r="N91" s="458"/>
      <c r="O91" s="145"/>
      <c r="P91" s="146"/>
      <c r="Q91" s="327"/>
      <c r="R91" s="327"/>
      <c r="S91" s="147">
        <f>SUM(O91:R91)</f>
        <v>0</v>
      </c>
    </row>
    <row r="92" spans="1:20" ht="57.75" customHeight="1" x14ac:dyDescent="0.2">
      <c r="B92" s="451"/>
      <c r="C92" s="450"/>
      <c r="D92" s="441"/>
      <c r="E92" s="441"/>
      <c r="F92" s="441"/>
      <c r="G92" s="441"/>
      <c r="H92" s="441"/>
      <c r="I92" s="441"/>
      <c r="J92" s="441"/>
      <c r="K92" s="441"/>
      <c r="L92" s="441"/>
      <c r="M92" s="441"/>
      <c r="N92" s="442"/>
      <c r="O92" s="148"/>
      <c r="P92" s="149"/>
      <c r="Q92" s="328"/>
      <c r="R92" s="328"/>
      <c r="S92" s="135">
        <f t="shared" ref="S92:S104" si="3">SUM(O92:R92)</f>
        <v>0</v>
      </c>
    </row>
    <row r="93" spans="1:20" ht="57.75" customHeight="1" x14ac:dyDescent="0.2">
      <c r="B93" s="451"/>
      <c r="C93" s="450"/>
      <c r="D93" s="441"/>
      <c r="E93" s="441"/>
      <c r="F93" s="441"/>
      <c r="G93" s="441"/>
      <c r="H93" s="441"/>
      <c r="I93" s="441"/>
      <c r="J93" s="441"/>
      <c r="K93" s="441"/>
      <c r="L93" s="441"/>
      <c r="M93" s="441"/>
      <c r="N93" s="442"/>
      <c r="O93" s="148"/>
      <c r="P93" s="149"/>
      <c r="Q93" s="328"/>
      <c r="R93" s="328"/>
      <c r="S93" s="135">
        <f t="shared" si="3"/>
        <v>0</v>
      </c>
    </row>
    <row r="94" spans="1:20" ht="57.75" customHeight="1" x14ac:dyDescent="0.2">
      <c r="B94" s="451"/>
      <c r="C94" s="450"/>
      <c r="D94" s="441"/>
      <c r="E94" s="441"/>
      <c r="F94" s="441"/>
      <c r="G94" s="441"/>
      <c r="H94" s="441"/>
      <c r="I94" s="441"/>
      <c r="J94" s="441"/>
      <c r="K94" s="441"/>
      <c r="L94" s="441"/>
      <c r="M94" s="441"/>
      <c r="N94" s="442"/>
      <c r="O94" s="148"/>
      <c r="P94" s="149"/>
      <c r="Q94" s="328"/>
      <c r="R94" s="328"/>
      <c r="S94" s="135">
        <f t="shared" si="3"/>
        <v>0</v>
      </c>
    </row>
    <row r="95" spans="1:20" ht="57.75" customHeight="1" x14ac:dyDescent="0.2">
      <c r="B95" s="451"/>
      <c r="C95" s="450"/>
      <c r="D95" s="441"/>
      <c r="E95" s="441"/>
      <c r="F95" s="441"/>
      <c r="G95" s="441"/>
      <c r="H95" s="441"/>
      <c r="I95" s="441"/>
      <c r="J95" s="441"/>
      <c r="K95" s="441"/>
      <c r="L95" s="441"/>
      <c r="M95" s="441"/>
      <c r="N95" s="442"/>
      <c r="O95" s="148"/>
      <c r="P95" s="149"/>
      <c r="Q95" s="328"/>
      <c r="R95" s="328"/>
      <c r="S95" s="135">
        <f t="shared" si="3"/>
        <v>0</v>
      </c>
    </row>
    <row r="96" spans="1:20" ht="57.75" customHeight="1" x14ac:dyDescent="0.2">
      <c r="B96" s="451"/>
      <c r="C96" s="450"/>
      <c r="D96" s="441"/>
      <c r="E96" s="441"/>
      <c r="F96" s="441"/>
      <c r="G96" s="441"/>
      <c r="H96" s="441"/>
      <c r="I96" s="441"/>
      <c r="J96" s="441"/>
      <c r="K96" s="441"/>
      <c r="L96" s="441"/>
      <c r="M96" s="441"/>
      <c r="N96" s="442"/>
      <c r="O96" s="148"/>
      <c r="P96" s="149"/>
      <c r="Q96" s="328"/>
      <c r="R96" s="328"/>
      <c r="S96" s="135">
        <f t="shared" si="3"/>
        <v>0</v>
      </c>
    </row>
    <row r="97" spans="1:19" ht="57.75" customHeight="1" x14ac:dyDescent="0.2">
      <c r="B97" s="451"/>
      <c r="C97" s="450"/>
      <c r="D97" s="441"/>
      <c r="E97" s="441"/>
      <c r="F97" s="441"/>
      <c r="G97" s="441"/>
      <c r="H97" s="441"/>
      <c r="I97" s="441"/>
      <c r="J97" s="441"/>
      <c r="K97" s="441"/>
      <c r="L97" s="441"/>
      <c r="M97" s="441"/>
      <c r="N97" s="442"/>
      <c r="O97" s="148"/>
      <c r="P97" s="149"/>
      <c r="Q97" s="328"/>
      <c r="R97" s="328"/>
      <c r="S97" s="135">
        <f t="shared" si="3"/>
        <v>0</v>
      </c>
    </row>
    <row r="98" spans="1:19" ht="57.75" customHeight="1" x14ac:dyDescent="0.2">
      <c r="B98" s="451"/>
      <c r="C98" s="450"/>
      <c r="D98" s="441"/>
      <c r="E98" s="441"/>
      <c r="F98" s="441"/>
      <c r="G98" s="441"/>
      <c r="H98" s="441"/>
      <c r="I98" s="441"/>
      <c r="J98" s="441"/>
      <c r="K98" s="441"/>
      <c r="L98" s="441"/>
      <c r="M98" s="441"/>
      <c r="N98" s="442"/>
      <c r="O98" s="148"/>
      <c r="P98" s="149"/>
      <c r="Q98" s="328"/>
      <c r="R98" s="328"/>
      <c r="S98" s="135">
        <f t="shared" si="3"/>
        <v>0</v>
      </c>
    </row>
    <row r="99" spans="1:19" ht="57.75" customHeight="1" x14ac:dyDescent="0.2">
      <c r="B99" s="451"/>
      <c r="C99" s="450"/>
      <c r="D99" s="441"/>
      <c r="E99" s="441"/>
      <c r="F99" s="441"/>
      <c r="G99" s="441"/>
      <c r="H99" s="441"/>
      <c r="I99" s="441"/>
      <c r="J99" s="441"/>
      <c r="K99" s="441"/>
      <c r="L99" s="441"/>
      <c r="M99" s="441"/>
      <c r="N99" s="442"/>
      <c r="O99" s="148"/>
      <c r="P99" s="149"/>
      <c r="Q99" s="328"/>
      <c r="R99" s="328"/>
      <c r="S99" s="135">
        <f t="shared" si="3"/>
        <v>0</v>
      </c>
    </row>
    <row r="100" spans="1:19" ht="57.75" customHeight="1" x14ac:dyDescent="0.2">
      <c r="B100" s="451"/>
      <c r="C100" s="450"/>
      <c r="D100" s="441"/>
      <c r="E100" s="441"/>
      <c r="F100" s="441"/>
      <c r="G100" s="441"/>
      <c r="H100" s="441"/>
      <c r="I100" s="441"/>
      <c r="J100" s="441"/>
      <c r="K100" s="441"/>
      <c r="L100" s="441"/>
      <c r="M100" s="441"/>
      <c r="N100" s="442"/>
      <c r="O100" s="148"/>
      <c r="P100" s="149"/>
      <c r="Q100" s="328"/>
      <c r="R100" s="328"/>
      <c r="S100" s="135">
        <f t="shared" si="3"/>
        <v>0</v>
      </c>
    </row>
    <row r="101" spans="1:19" ht="57.75" customHeight="1" x14ac:dyDescent="0.2">
      <c r="B101" s="451"/>
      <c r="C101" s="450"/>
      <c r="D101" s="441"/>
      <c r="E101" s="441"/>
      <c r="F101" s="441"/>
      <c r="G101" s="441"/>
      <c r="H101" s="441"/>
      <c r="I101" s="441"/>
      <c r="J101" s="441"/>
      <c r="K101" s="441"/>
      <c r="L101" s="441"/>
      <c r="M101" s="441"/>
      <c r="N101" s="442"/>
      <c r="O101" s="148"/>
      <c r="P101" s="149"/>
      <c r="Q101" s="328"/>
      <c r="R101" s="328"/>
      <c r="S101" s="135">
        <f t="shared" si="3"/>
        <v>0</v>
      </c>
    </row>
    <row r="102" spans="1:19" ht="57.75" customHeight="1" x14ac:dyDescent="0.2">
      <c r="B102" s="451"/>
      <c r="C102" s="450"/>
      <c r="D102" s="441"/>
      <c r="E102" s="441"/>
      <c r="F102" s="441"/>
      <c r="G102" s="441"/>
      <c r="H102" s="441"/>
      <c r="I102" s="441"/>
      <c r="J102" s="441"/>
      <c r="K102" s="441"/>
      <c r="L102" s="441"/>
      <c r="M102" s="441"/>
      <c r="N102" s="442"/>
      <c r="O102" s="148"/>
      <c r="P102" s="149"/>
      <c r="Q102" s="328"/>
      <c r="R102" s="328"/>
      <c r="S102" s="135">
        <f t="shared" si="3"/>
        <v>0</v>
      </c>
    </row>
    <row r="103" spans="1:19" ht="57.75" customHeight="1" x14ac:dyDescent="0.2">
      <c r="B103" s="451"/>
      <c r="C103" s="450"/>
      <c r="D103" s="441"/>
      <c r="E103" s="441"/>
      <c r="F103" s="441"/>
      <c r="G103" s="441"/>
      <c r="H103" s="441"/>
      <c r="I103" s="441"/>
      <c r="J103" s="441"/>
      <c r="K103" s="441"/>
      <c r="L103" s="441"/>
      <c r="M103" s="441"/>
      <c r="N103" s="442"/>
      <c r="O103" s="148"/>
      <c r="P103" s="149"/>
      <c r="Q103" s="328"/>
      <c r="R103" s="328"/>
      <c r="S103" s="135">
        <f t="shared" si="3"/>
        <v>0</v>
      </c>
    </row>
    <row r="104" spans="1:19" ht="57.75" customHeight="1" thickBot="1" x14ac:dyDescent="0.25">
      <c r="B104" s="452"/>
      <c r="C104" s="449"/>
      <c r="D104" s="400"/>
      <c r="E104" s="400"/>
      <c r="F104" s="400"/>
      <c r="G104" s="400"/>
      <c r="H104" s="400"/>
      <c r="I104" s="400"/>
      <c r="J104" s="400"/>
      <c r="K104" s="400"/>
      <c r="L104" s="400"/>
      <c r="M104" s="400"/>
      <c r="N104" s="401"/>
      <c r="O104" s="150"/>
      <c r="P104" s="151"/>
      <c r="Q104" s="329"/>
      <c r="R104" s="329"/>
      <c r="S104" s="152">
        <f t="shared" si="3"/>
        <v>0</v>
      </c>
    </row>
    <row r="105" spans="1:19" ht="38.25" customHeight="1" thickBot="1" x14ac:dyDescent="0.25">
      <c r="B105" s="5"/>
      <c r="L105" s="390" t="s">
        <v>35</v>
      </c>
      <c r="M105" s="390"/>
      <c r="N105" s="390"/>
      <c r="O105" s="136">
        <f>SUM(O91:O104)</f>
        <v>0</v>
      </c>
      <c r="P105" s="136">
        <f>SUM(P91:P104)</f>
        <v>0</v>
      </c>
      <c r="Q105" s="330">
        <f>SUM(Q91:Q104)</f>
        <v>0</v>
      </c>
      <c r="R105" s="330">
        <f>SUM(R91:R104)</f>
        <v>0</v>
      </c>
      <c r="S105" s="136">
        <f>SUM(S91:S104)</f>
        <v>0</v>
      </c>
    </row>
    <row r="106" spans="1:19" x14ac:dyDescent="0.2">
      <c r="A106" s="9"/>
    </row>
    <row r="107" spans="1:19" x14ac:dyDescent="0.2">
      <c r="A107" s="9"/>
    </row>
    <row r="108" spans="1:19" s="11" customFormat="1" x14ac:dyDescent="0.2">
      <c r="A108" s="60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</row>
    <row r="109" spans="1:19" s="11" customFormat="1" x14ac:dyDescent="0.2">
      <c r="A109" s="43"/>
    </row>
    <row r="110" spans="1:19" s="11" customFormat="1" x14ac:dyDescent="0.2">
      <c r="A110" s="43"/>
    </row>
    <row r="111" spans="1:19" ht="16.5" thickBot="1" x14ac:dyDescent="0.25">
      <c r="A111" s="9" t="s">
        <v>6</v>
      </c>
      <c r="B111" s="18" t="s">
        <v>100</v>
      </c>
    </row>
    <row r="112" spans="1:19" ht="37.5" customHeight="1" thickBot="1" x14ac:dyDescent="0.25">
      <c r="G112" s="166" t="s">
        <v>54</v>
      </c>
      <c r="H112" s="166" t="s">
        <v>55</v>
      </c>
      <c r="I112" s="349" t="s">
        <v>56</v>
      </c>
      <c r="J112" s="349" t="s">
        <v>57</v>
      </c>
      <c r="K112" s="166" t="s">
        <v>62</v>
      </c>
      <c r="L112" s="12"/>
      <c r="M112" s="12"/>
      <c r="N112" s="12"/>
    </row>
    <row r="113" spans="1:13" ht="34.5" customHeight="1" x14ac:dyDescent="0.2">
      <c r="B113" s="381" t="s">
        <v>21</v>
      </c>
      <c r="C113" s="381"/>
      <c r="G113" s="163">
        <f>I44</f>
        <v>0</v>
      </c>
      <c r="H113" s="163">
        <f>L44</f>
        <v>0</v>
      </c>
      <c r="I113" s="331">
        <f>O44</f>
        <v>0</v>
      </c>
      <c r="J113" s="331">
        <f>R44</f>
        <v>0</v>
      </c>
      <c r="K113" s="163">
        <f>SUM(G113:J113)</f>
        <v>0</v>
      </c>
    </row>
    <row r="114" spans="1:13" ht="34.5" customHeight="1" x14ac:dyDescent="0.2">
      <c r="B114" s="381" t="s">
        <v>22</v>
      </c>
      <c r="C114" s="381"/>
      <c r="G114" s="163">
        <f>O66</f>
        <v>0</v>
      </c>
      <c r="H114" s="163">
        <f>P66</f>
        <v>0</v>
      </c>
      <c r="I114" s="332">
        <f>Q66</f>
        <v>0</v>
      </c>
      <c r="J114" s="332">
        <f>R66</f>
        <v>0</v>
      </c>
      <c r="K114" s="163">
        <f>SUM(G114:J114)</f>
        <v>0</v>
      </c>
    </row>
    <row r="115" spans="1:13" ht="34.5" customHeight="1" x14ac:dyDescent="0.2">
      <c r="B115" s="381" t="s">
        <v>38</v>
      </c>
      <c r="C115" s="381"/>
      <c r="G115" s="163">
        <f>O85</f>
        <v>0</v>
      </c>
      <c r="H115" s="163">
        <f>P85</f>
        <v>0</v>
      </c>
      <c r="I115" s="331">
        <f>Q85</f>
        <v>0</v>
      </c>
      <c r="J115" s="331">
        <f>R85</f>
        <v>0</v>
      </c>
      <c r="K115" s="163">
        <f>SUM(G115:J115)</f>
        <v>0</v>
      </c>
    </row>
    <row r="116" spans="1:13" ht="34.5" customHeight="1" thickBot="1" x14ac:dyDescent="0.25">
      <c r="B116" s="381" t="s">
        <v>23</v>
      </c>
      <c r="C116" s="381"/>
      <c r="G116" s="163">
        <f>O105</f>
        <v>0</v>
      </c>
      <c r="H116" s="163">
        <f>P105</f>
        <v>0</v>
      </c>
      <c r="I116" s="331">
        <f>Q105</f>
        <v>0</v>
      </c>
      <c r="J116" s="331">
        <f>R105</f>
        <v>0</v>
      </c>
      <c r="K116" s="163">
        <f>SUM(G116:J116)</f>
        <v>0</v>
      </c>
    </row>
    <row r="117" spans="1:13" ht="34.5" customHeight="1" thickBot="1" x14ac:dyDescent="0.25">
      <c r="B117" s="381" t="s">
        <v>100</v>
      </c>
      <c r="C117" s="381"/>
      <c r="G117" s="164">
        <f>SUM(G113:G116)</f>
        <v>0</v>
      </c>
      <c r="H117" s="164">
        <f>SUM(H113:H116)</f>
        <v>0</v>
      </c>
      <c r="I117" s="333">
        <f>SUM(I113:I116)</f>
        <v>0</v>
      </c>
      <c r="J117" s="333">
        <f>SUM(J113:J116)</f>
        <v>0</v>
      </c>
      <c r="K117" s="164">
        <f>SUM(K113:K116)</f>
        <v>0</v>
      </c>
    </row>
    <row r="118" spans="1:13" x14ac:dyDescent="0.2">
      <c r="E118" s="76"/>
      <c r="F118" s="76"/>
      <c r="G118" s="76"/>
      <c r="H118" s="76"/>
      <c r="I118" s="76"/>
    </row>
    <row r="119" spans="1:13" s="11" customFormat="1" x14ac:dyDescent="0.2">
      <c r="A119" s="60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</row>
    <row r="120" spans="1:13" s="11" customFormat="1" x14ac:dyDescent="0.2">
      <c r="A120" s="43"/>
    </row>
    <row r="121" spans="1:13" s="11" customFormat="1" x14ac:dyDescent="0.2">
      <c r="A121" s="43"/>
      <c r="I121" s="7"/>
    </row>
    <row r="122" spans="1:13" x14ac:dyDescent="0.2">
      <c r="I122" s="76"/>
    </row>
    <row r="123" spans="1:13" x14ac:dyDescent="0.2">
      <c r="E123" s="76"/>
      <c r="F123" s="76"/>
      <c r="G123" s="76"/>
      <c r="H123" s="76"/>
      <c r="I123" s="76"/>
    </row>
    <row r="124" spans="1:13" x14ac:dyDescent="0.2">
      <c r="E124" s="76"/>
      <c r="F124" s="76"/>
      <c r="G124" s="76"/>
      <c r="H124" s="76"/>
      <c r="I124" s="76"/>
    </row>
    <row r="125" spans="1:13" x14ac:dyDescent="0.2">
      <c r="E125" s="76"/>
      <c r="F125" s="76"/>
      <c r="G125" s="76"/>
      <c r="H125" s="76"/>
      <c r="I125" s="76"/>
    </row>
    <row r="126" spans="1:13" x14ac:dyDescent="0.2">
      <c r="E126" s="76"/>
      <c r="F126" s="76"/>
      <c r="G126" s="76"/>
      <c r="H126" s="76"/>
      <c r="I126" s="76"/>
    </row>
    <row r="127" spans="1:13" x14ac:dyDescent="0.2">
      <c r="E127" s="76"/>
      <c r="F127" s="76"/>
      <c r="G127" s="76"/>
      <c r="H127" s="76"/>
      <c r="I127" s="76"/>
    </row>
    <row r="128" spans="1:13" x14ac:dyDescent="0.2">
      <c r="E128" s="76"/>
      <c r="F128" s="76"/>
      <c r="G128" s="76"/>
      <c r="H128" s="76"/>
      <c r="I128" s="76"/>
    </row>
    <row r="129" spans="1:9" x14ac:dyDescent="0.2">
      <c r="E129" s="76"/>
      <c r="F129" s="76"/>
      <c r="G129" s="76"/>
      <c r="H129" s="76"/>
      <c r="I129" s="76"/>
    </row>
    <row r="130" spans="1:9" x14ac:dyDescent="0.2">
      <c r="E130" s="76"/>
      <c r="F130" s="76"/>
      <c r="G130" s="76"/>
      <c r="H130" s="76"/>
      <c r="I130" s="76"/>
    </row>
    <row r="131" spans="1:9" x14ac:dyDescent="0.2">
      <c r="E131" s="76"/>
      <c r="F131" s="76"/>
      <c r="G131" s="76"/>
      <c r="H131" s="76"/>
      <c r="I131" s="76"/>
    </row>
    <row r="132" spans="1:9" x14ac:dyDescent="0.2">
      <c r="E132" s="76"/>
      <c r="F132" s="76"/>
      <c r="G132" s="76"/>
      <c r="H132" s="76"/>
      <c r="I132" s="76"/>
    </row>
    <row r="133" spans="1:9" x14ac:dyDescent="0.2">
      <c r="E133" s="76"/>
      <c r="F133" s="76"/>
      <c r="G133" s="76"/>
      <c r="H133" s="76"/>
      <c r="I133" s="76"/>
    </row>
    <row r="134" spans="1:9" ht="11.25" x14ac:dyDescent="0.2">
      <c r="A134" s="6"/>
      <c r="E134" s="76"/>
      <c r="F134" s="76"/>
      <c r="G134" s="76"/>
      <c r="H134" s="76"/>
      <c r="I134" s="76"/>
    </row>
    <row r="135" spans="1:9" ht="11.25" x14ac:dyDescent="0.2">
      <c r="A135" s="6"/>
      <c r="E135" s="76"/>
      <c r="F135" s="76"/>
      <c r="G135" s="76"/>
      <c r="H135" s="76"/>
      <c r="I135" s="76"/>
    </row>
    <row r="136" spans="1:9" ht="11.25" x14ac:dyDescent="0.2">
      <c r="A136" s="6"/>
      <c r="E136" s="76"/>
      <c r="F136" s="76"/>
      <c r="G136" s="76"/>
      <c r="H136" s="76"/>
      <c r="I136" s="76"/>
    </row>
    <row r="137" spans="1:9" ht="11.25" x14ac:dyDescent="0.2">
      <c r="A137" s="6"/>
      <c r="E137" s="76"/>
      <c r="F137" s="76"/>
      <c r="G137" s="76"/>
      <c r="H137" s="76"/>
      <c r="I137" s="76"/>
    </row>
    <row r="138" spans="1:9" ht="11.25" x14ac:dyDescent="0.2">
      <c r="A138" s="6"/>
      <c r="E138" s="76"/>
      <c r="F138" s="76"/>
      <c r="G138" s="76"/>
      <c r="H138" s="76"/>
      <c r="I138" s="76"/>
    </row>
    <row r="139" spans="1:9" ht="11.25" x14ac:dyDescent="0.2">
      <c r="A139" s="6"/>
      <c r="E139" s="76"/>
      <c r="F139" s="76"/>
      <c r="G139" s="76"/>
      <c r="H139" s="76"/>
      <c r="I139" s="76"/>
    </row>
    <row r="140" spans="1:9" ht="11.25" x14ac:dyDescent="0.2">
      <c r="A140" s="6"/>
      <c r="E140" s="76"/>
      <c r="F140" s="76"/>
      <c r="G140" s="76"/>
      <c r="H140" s="76"/>
      <c r="I140" s="76"/>
    </row>
    <row r="141" spans="1:9" ht="11.25" x14ac:dyDescent="0.2">
      <c r="A141" s="6"/>
      <c r="E141" s="76"/>
      <c r="F141" s="76"/>
      <c r="G141" s="76"/>
      <c r="H141" s="76"/>
      <c r="I141" s="76"/>
    </row>
    <row r="142" spans="1:9" ht="11.25" x14ac:dyDescent="0.2">
      <c r="A142" s="6"/>
      <c r="E142" s="76"/>
      <c r="F142" s="76"/>
      <c r="G142" s="76"/>
      <c r="H142" s="76"/>
      <c r="I142" s="76"/>
    </row>
    <row r="143" spans="1:9" ht="11.25" x14ac:dyDescent="0.2">
      <c r="A143" s="6"/>
      <c r="E143" s="76"/>
      <c r="F143" s="76"/>
      <c r="G143" s="76"/>
      <c r="H143" s="76"/>
      <c r="I143" s="76"/>
    </row>
    <row r="144" spans="1:9" ht="11.25" x14ac:dyDescent="0.2">
      <c r="A144" s="6"/>
      <c r="E144" s="76"/>
      <c r="F144" s="76"/>
      <c r="G144" s="76"/>
      <c r="H144" s="76"/>
      <c r="I144" s="76"/>
    </row>
    <row r="145" spans="1:9" ht="11.25" x14ac:dyDescent="0.2">
      <c r="A145" s="6"/>
      <c r="E145" s="76"/>
      <c r="F145" s="76"/>
      <c r="G145" s="76"/>
      <c r="H145" s="76"/>
      <c r="I145" s="76"/>
    </row>
    <row r="146" spans="1:9" ht="11.25" x14ac:dyDescent="0.2">
      <c r="A146" s="6"/>
      <c r="E146" s="76"/>
      <c r="F146" s="76"/>
      <c r="G146" s="76"/>
      <c r="H146" s="76"/>
      <c r="I146" s="76"/>
    </row>
    <row r="147" spans="1:9" ht="11.25" x14ac:dyDescent="0.2">
      <c r="A147" s="6"/>
      <c r="E147" s="76"/>
      <c r="F147" s="76"/>
      <c r="G147" s="76"/>
      <c r="H147" s="76"/>
      <c r="I147" s="76"/>
    </row>
    <row r="148" spans="1:9" ht="11.25" x14ac:dyDescent="0.2">
      <c r="A148" s="6"/>
      <c r="E148" s="76"/>
      <c r="F148" s="76"/>
      <c r="G148" s="76"/>
      <c r="H148" s="76"/>
      <c r="I148" s="76"/>
    </row>
    <row r="149" spans="1:9" ht="11.25" x14ac:dyDescent="0.2">
      <c r="A149" s="6"/>
      <c r="E149" s="76"/>
      <c r="F149" s="76"/>
      <c r="G149" s="76"/>
      <c r="H149" s="76"/>
      <c r="I149" s="76"/>
    </row>
    <row r="150" spans="1:9" ht="11.25" x14ac:dyDescent="0.2">
      <c r="A150" s="6"/>
      <c r="E150" s="76"/>
      <c r="F150" s="76"/>
      <c r="G150" s="76"/>
      <c r="H150" s="76"/>
      <c r="I150" s="76"/>
    </row>
    <row r="151" spans="1:9" ht="11.25" x14ac:dyDescent="0.2">
      <c r="A151" s="6"/>
      <c r="E151" s="76"/>
      <c r="F151" s="76"/>
      <c r="G151" s="76"/>
      <c r="H151" s="76"/>
      <c r="I151" s="76"/>
    </row>
    <row r="152" spans="1:9" ht="11.25" x14ac:dyDescent="0.2">
      <c r="A152" s="6"/>
      <c r="E152" s="76"/>
      <c r="F152" s="76"/>
      <c r="G152" s="76"/>
      <c r="H152" s="76"/>
      <c r="I152" s="76"/>
    </row>
    <row r="153" spans="1:9" ht="11.25" x14ac:dyDescent="0.2">
      <c r="A153" s="6"/>
      <c r="E153" s="76"/>
      <c r="F153" s="76"/>
      <c r="G153" s="76"/>
      <c r="H153" s="76"/>
      <c r="I153" s="76"/>
    </row>
    <row r="154" spans="1:9" ht="11.25" x14ac:dyDescent="0.2">
      <c r="A154" s="6"/>
      <c r="E154" s="76"/>
      <c r="F154" s="76"/>
      <c r="G154" s="76"/>
      <c r="H154" s="76"/>
      <c r="I154" s="76"/>
    </row>
    <row r="155" spans="1:9" ht="11.25" x14ac:dyDescent="0.2">
      <c r="A155" s="6"/>
      <c r="E155" s="76"/>
      <c r="F155" s="76"/>
      <c r="G155" s="76"/>
      <c r="H155" s="76"/>
      <c r="I155" s="76"/>
    </row>
    <row r="156" spans="1:9" ht="11.25" x14ac:dyDescent="0.2">
      <c r="A156" s="6"/>
      <c r="E156" s="76"/>
      <c r="F156" s="76"/>
      <c r="G156" s="76"/>
      <c r="H156" s="76"/>
      <c r="I156" s="76"/>
    </row>
    <row r="157" spans="1:9" ht="11.25" x14ac:dyDescent="0.2">
      <c r="A157" s="6"/>
      <c r="E157" s="76"/>
      <c r="F157" s="76"/>
      <c r="G157" s="76"/>
      <c r="H157" s="76"/>
      <c r="I157" s="76"/>
    </row>
    <row r="158" spans="1:9" ht="11.25" x14ac:dyDescent="0.2">
      <c r="A158" s="6"/>
      <c r="E158" s="76"/>
      <c r="F158" s="76"/>
      <c r="G158" s="76"/>
      <c r="H158" s="76"/>
      <c r="I158" s="76"/>
    </row>
    <row r="159" spans="1:9" ht="11.25" x14ac:dyDescent="0.2">
      <c r="A159" s="6"/>
      <c r="E159" s="76"/>
      <c r="F159" s="76"/>
      <c r="G159" s="76"/>
      <c r="H159" s="76"/>
      <c r="I159" s="76"/>
    </row>
  </sheetData>
  <sheetProtection password="DF31" sheet="1" objects="1" scenarios="1"/>
  <mergeCells count="115">
    <mergeCell ref="C104:N104"/>
    <mergeCell ref="C103:N103"/>
    <mergeCell ref="C102:N102"/>
    <mergeCell ref="C101:N101"/>
    <mergeCell ref="C100:N100"/>
    <mergeCell ref="B52:B65"/>
    <mergeCell ref="B73:B84"/>
    <mergeCell ref="B91:B104"/>
    <mergeCell ref="C90:N90"/>
    <mergeCell ref="C99:N99"/>
    <mergeCell ref="C98:N98"/>
    <mergeCell ref="C97:N97"/>
    <mergeCell ref="C96:N96"/>
    <mergeCell ref="C95:N95"/>
    <mergeCell ref="C76:N76"/>
    <mergeCell ref="C75:N75"/>
    <mergeCell ref="C74:N74"/>
    <mergeCell ref="C94:N94"/>
    <mergeCell ref="C93:N93"/>
    <mergeCell ref="C92:N92"/>
    <mergeCell ref="C91:N91"/>
    <mergeCell ref="C59:L59"/>
    <mergeCell ref="C73:N73"/>
    <mergeCell ref="C72:N72"/>
    <mergeCell ref="C83:N83"/>
    <mergeCell ref="C82:N82"/>
    <mergeCell ref="C81:N81"/>
    <mergeCell ref="C80:N80"/>
    <mergeCell ref="C79:N79"/>
    <mergeCell ref="C78:N78"/>
    <mergeCell ref="C77:N77"/>
    <mergeCell ref="M66:N66"/>
    <mergeCell ref="M50:N51"/>
    <mergeCell ref="S50:S51"/>
    <mergeCell ref="C50:L51"/>
    <mergeCell ref="C55:L55"/>
    <mergeCell ref="C54:L54"/>
    <mergeCell ref="C53:L53"/>
    <mergeCell ref="C52:L52"/>
    <mergeCell ref="C65:L65"/>
    <mergeCell ref="C63:L63"/>
    <mergeCell ref="C64:L64"/>
    <mergeCell ref="M53:N53"/>
    <mergeCell ref="M54:N54"/>
    <mergeCell ref="O50:O51"/>
    <mergeCell ref="M62:N62"/>
    <mergeCell ref="M63:N63"/>
    <mergeCell ref="M64:N64"/>
    <mergeCell ref="C58:L58"/>
    <mergeCell ref="C62:L62"/>
    <mergeCell ref="C61:L61"/>
    <mergeCell ref="Q50:Q51"/>
    <mergeCell ref="R50:R51"/>
    <mergeCell ref="P12:R12"/>
    <mergeCell ref="M12:O12"/>
    <mergeCell ref="P50:P51"/>
    <mergeCell ref="M52:N52"/>
    <mergeCell ref="J12:L12"/>
    <mergeCell ref="G12:I12"/>
    <mergeCell ref="C34:E34"/>
    <mergeCell ref="C33:E33"/>
    <mergeCell ref="C32:E32"/>
    <mergeCell ref="C31:E31"/>
    <mergeCell ref="C30:E30"/>
    <mergeCell ref="C29:E29"/>
    <mergeCell ref="C19:E19"/>
    <mergeCell ref="C21:E21"/>
    <mergeCell ref="C20:E20"/>
    <mergeCell ref="A1:C1"/>
    <mergeCell ref="F2:J2"/>
    <mergeCell ref="M60:N60"/>
    <mergeCell ref="M59:N59"/>
    <mergeCell ref="F3:G3"/>
    <mergeCell ref="C57:L57"/>
    <mergeCell ref="C56:L56"/>
    <mergeCell ref="M57:N57"/>
    <mergeCell ref="M58:N58"/>
    <mergeCell ref="C13:E13"/>
    <mergeCell ref="C14:E14"/>
    <mergeCell ref="C15:E15"/>
    <mergeCell ref="C18:E18"/>
    <mergeCell ref="C17:E17"/>
    <mergeCell ref="C16:E16"/>
    <mergeCell ref="C25:E25"/>
    <mergeCell ref="C24:E24"/>
    <mergeCell ref="C23:E23"/>
    <mergeCell ref="C28:E28"/>
    <mergeCell ref="C27:E27"/>
    <mergeCell ref="C26:E26"/>
    <mergeCell ref="C39:E39"/>
    <mergeCell ref="C38:E38"/>
    <mergeCell ref="B116:C116"/>
    <mergeCell ref="B117:C117"/>
    <mergeCell ref="B14:B43"/>
    <mergeCell ref="C35:E35"/>
    <mergeCell ref="C60:L60"/>
    <mergeCell ref="B113:C113"/>
    <mergeCell ref="L105:N105"/>
    <mergeCell ref="B50:B51"/>
    <mergeCell ref="B48:G48"/>
    <mergeCell ref="C22:E22"/>
    <mergeCell ref="M65:N65"/>
    <mergeCell ref="L85:N85"/>
    <mergeCell ref="C43:E43"/>
    <mergeCell ref="C42:E42"/>
    <mergeCell ref="B114:C114"/>
    <mergeCell ref="B115:C115"/>
    <mergeCell ref="C84:N84"/>
    <mergeCell ref="M61:N61"/>
    <mergeCell ref="M55:N55"/>
    <mergeCell ref="M56:N56"/>
    <mergeCell ref="C37:E37"/>
    <mergeCell ref="C36:E36"/>
    <mergeCell ref="C41:E41"/>
    <mergeCell ref="C40:E40"/>
  </mergeCells>
  <phoneticPr fontId="2" type="noConversion"/>
  <conditionalFormatting sqref="I14:I43 L14:L43 O14:O43 R14:R43">
    <cfRule type="cellIs" dxfId="22" priority="12" stopIfTrue="1" operator="greaterThan">
      <formula>H14</formula>
    </cfRule>
  </conditionalFormatting>
  <conditionalFormatting sqref="S52:S65">
    <cfRule type="cellIs" dxfId="21" priority="8" stopIfTrue="1" operator="greaterThan">
      <formula>M52</formula>
    </cfRule>
  </conditionalFormatting>
  <conditionalFormatting sqref="G14:G43 J14:J43 M14:M43 P14:P43">
    <cfRule type="cellIs" dxfId="20" priority="6" stopIfTrue="1" operator="lessThan">
      <formula>0</formula>
    </cfRule>
    <cfRule type="cellIs" dxfId="19" priority="7" stopIfTrue="1" operator="greaterThan">
      <formula>1</formula>
    </cfRule>
  </conditionalFormatting>
  <conditionalFormatting sqref="O52:R65">
    <cfRule type="cellIs" dxfId="18" priority="1" stopIfTrue="1" operator="greaterThan">
      <formula>$M$52</formula>
    </cfRule>
  </conditionalFormatting>
  <dataValidations count="1">
    <dataValidation type="list" allowBlank="1" showInputMessage="1" showErrorMessage="1" sqref="F14:F43">
      <formula1>NT_Pers</formula1>
    </dataValidation>
  </dataValidations>
  <pageMargins left="0.19685039370078741" right="0.19685039370078741" top="0.31496062992125984" bottom="0.31496062992125984" header="0.19685039370078741" footer="0.19685039370078741"/>
  <pageSetup paperSize="9" scale="53" orientation="landscape" r:id="rId1"/>
  <headerFooter alignWithMargins="0">
    <oddFooter>&amp;L&amp;8RTD-Project - BUDGET
Nano-Tera.CH Funds 
Call 2012 / Version 1&amp;R&amp;12page &amp;P of &amp;N</oddFooter>
  </headerFooter>
  <rowBreaks count="2" manualBreakCount="2">
    <brk id="45" max="19" man="1"/>
    <brk id="85" max="19" man="1"/>
  </rowBreaks>
  <ignoredErrors>
    <ignoredError sqref="A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8"/>
  <sheetViews>
    <sheetView showGridLines="0" view="pageLayout" zoomScale="80" zoomScaleNormal="80" zoomScalePageLayoutView="80" workbookViewId="0">
      <selection activeCell="C36" sqref="C36:E36"/>
    </sheetView>
  </sheetViews>
  <sheetFormatPr defaultColWidth="11.42578125" defaultRowHeight="12.75" x14ac:dyDescent="0.2"/>
  <cols>
    <col min="1" max="1" width="6.5703125" style="5" customWidth="1"/>
    <col min="2" max="2" width="19.85546875" style="6" customWidth="1"/>
    <col min="3" max="3" width="27.28515625" style="6" customWidth="1"/>
    <col min="4" max="4" width="17.85546875" style="6" customWidth="1"/>
    <col min="5" max="5" width="12.5703125" style="6" customWidth="1"/>
    <col min="6" max="6" width="18" style="6" customWidth="1"/>
    <col min="7" max="11" width="12.7109375" style="6" customWidth="1"/>
    <col min="12" max="17" width="12.5703125" style="6" customWidth="1"/>
    <col min="18" max="18" width="12.7109375" style="6" customWidth="1"/>
    <col min="19" max="19" width="13.28515625" style="6" customWidth="1"/>
    <col min="20" max="20" width="12.85546875" style="6" customWidth="1"/>
    <col min="21" max="21" width="12.5703125" style="6" customWidth="1"/>
    <col min="22" max="16384" width="11.42578125" style="6"/>
  </cols>
  <sheetData>
    <row r="1" spans="1:13" ht="18" x14ac:dyDescent="0.2">
      <c r="A1" s="472"/>
      <c r="B1" s="404"/>
      <c r="C1" s="404"/>
      <c r="J1" s="11"/>
    </row>
    <row r="2" spans="1:13" ht="21" customHeight="1" x14ac:dyDescent="0.2">
      <c r="A2" s="46" t="s">
        <v>14</v>
      </c>
      <c r="B2" s="47" t="s">
        <v>27</v>
      </c>
      <c r="D2" s="178" t="s">
        <v>120</v>
      </c>
      <c r="E2" s="405" t="str">
        <f>IF('General Information'!F10="","",'General Information'!F10)</f>
        <v/>
      </c>
      <c r="F2" s="406"/>
      <c r="G2" s="407"/>
      <c r="H2" s="407"/>
      <c r="I2" s="408"/>
      <c r="J2" s="181"/>
    </row>
    <row r="3" spans="1:13" ht="15.75" customHeight="1" x14ac:dyDescent="0.2">
      <c r="D3" s="124"/>
      <c r="E3" s="409"/>
      <c r="F3" s="409"/>
      <c r="G3" s="42"/>
      <c r="H3" s="42"/>
      <c r="I3" s="42"/>
      <c r="J3" s="42"/>
    </row>
    <row r="4" spans="1:13" x14ac:dyDescent="0.2">
      <c r="A4" s="49"/>
      <c r="B4" s="50"/>
      <c r="D4" s="11"/>
      <c r="E4" s="11"/>
      <c r="F4" s="11"/>
    </row>
    <row r="5" spans="1:13" s="52" customFormat="1" x14ac:dyDescent="0.2">
      <c r="A5" s="51"/>
    </row>
    <row r="6" spans="1:13" s="11" customFormat="1" x14ac:dyDescent="0.2">
      <c r="A6" s="43"/>
    </row>
    <row r="7" spans="1:13" ht="15.75" x14ac:dyDescent="0.2">
      <c r="A7" s="49" t="s">
        <v>15</v>
      </c>
      <c r="B7" s="168" t="s">
        <v>121</v>
      </c>
      <c r="C7" s="53"/>
      <c r="D7" s="54"/>
      <c r="E7" s="1"/>
      <c r="F7" s="2"/>
      <c r="G7" s="55"/>
      <c r="H7" s="55"/>
      <c r="I7" s="55"/>
      <c r="J7" s="55"/>
      <c r="K7" s="55"/>
      <c r="L7" s="55"/>
      <c r="M7" s="55"/>
    </row>
    <row r="8" spans="1:13" ht="15.75" x14ac:dyDescent="0.2">
      <c r="A8" s="49"/>
      <c r="D8" s="54"/>
      <c r="E8" s="170" t="s">
        <v>106</v>
      </c>
      <c r="H8" s="55"/>
      <c r="I8" s="55"/>
      <c r="J8" s="55"/>
      <c r="K8" s="55"/>
      <c r="L8" s="55"/>
      <c r="M8" s="55"/>
    </row>
    <row r="9" spans="1:13" x14ac:dyDescent="0.2">
      <c r="A9" s="49"/>
      <c r="D9" s="54"/>
      <c r="E9" s="463" t="s">
        <v>40</v>
      </c>
      <c r="F9" s="463"/>
      <c r="G9" s="235">
        <f>Maxima!B12</f>
        <v>325000</v>
      </c>
      <c r="H9" s="236" t="s">
        <v>63</v>
      </c>
      <c r="I9" s="55"/>
      <c r="J9" s="55"/>
      <c r="K9" s="55"/>
      <c r="L9" s="55"/>
      <c r="M9" s="55"/>
    </row>
    <row r="10" spans="1:13" x14ac:dyDescent="0.2">
      <c r="A10" s="49"/>
      <c r="D10" s="54"/>
      <c r="E10" s="463" t="s">
        <v>48</v>
      </c>
      <c r="F10" s="463"/>
      <c r="G10" s="235">
        <f>Maxima!B13</f>
        <v>290000</v>
      </c>
      <c r="H10" s="236" t="s">
        <v>63</v>
      </c>
      <c r="I10" s="55"/>
      <c r="J10" s="55"/>
      <c r="K10" s="55"/>
      <c r="L10" s="55"/>
      <c r="M10" s="55"/>
    </row>
    <row r="11" spans="1:13" x14ac:dyDescent="0.2">
      <c r="A11" s="49"/>
      <c r="D11" s="54"/>
      <c r="E11" s="463" t="s">
        <v>16</v>
      </c>
      <c r="F11" s="463"/>
      <c r="G11" s="235">
        <f>Maxima!B14</f>
        <v>255000</v>
      </c>
      <c r="H11" s="236" t="s">
        <v>63</v>
      </c>
      <c r="I11" s="55"/>
      <c r="J11" s="55"/>
      <c r="K11" s="55"/>
      <c r="L11" s="55"/>
      <c r="M11" s="55"/>
    </row>
    <row r="12" spans="1:13" x14ac:dyDescent="0.2">
      <c r="A12" s="49"/>
      <c r="D12" s="54"/>
      <c r="E12" s="463" t="s">
        <v>11</v>
      </c>
      <c r="F12" s="463"/>
      <c r="G12" s="235">
        <f>Maxima!B15</f>
        <v>215000</v>
      </c>
      <c r="H12" s="237"/>
      <c r="I12" s="55"/>
      <c r="J12" s="55"/>
      <c r="K12" s="55"/>
      <c r="L12" s="55"/>
      <c r="M12" s="55"/>
    </row>
    <row r="13" spans="1:13" x14ac:dyDescent="0.2">
      <c r="A13" s="49"/>
      <c r="C13" s="53"/>
      <c r="D13" s="54"/>
      <c r="E13" s="463" t="s">
        <v>41</v>
      </c>
      <c r="F13" s="463"/>
      <c r="G13" s="235">
        <f>Maxima!B16</f>
        <v>125000</v>
      </c>
      <c r="H13" s="237"/>
      <c r="I13" s="55"/>
      <c r="J13" s="55"/>
      <c r="K13" s="55"/>
      <c r="L13" s="55"/>
      <c r="M13" s="55"/>
    </row>
    <row r="14" spans="1:13" x14ac:dyDescent="0.2">
      <c r="A14" s="49"/>
      <c r="C14" s="53"/>
      <c r="D14" s="54"/>
      <c r="E14" s="463" t="s">
        <v>10</v>
      </c>
      <c r="F14" s="463"/>
      <c r="G14" s="235">
        <f>Maxima!B17</f>
        <v>100000</v>
      </c>
      <c r="H14" s="237"/>
      <c r="I14" s="55"/>
      <c r="J14" s="55"/>
      <c r="K14" s="55"/>
      <c r="L14" s="55"/>
      <c r="M14" s="55"/>
    </row>
    <row r="15" spans="1:13" x14ac:dyDescent="0.2">
      <c r="A15" s="49"/>
      <c r="B15" s="10"/>
      <c r="C15" s="53"/>
      <c r="D15" s="54"/>
      <c r="E15" s="463" t="s">
        <v>9</v>
      </c>
      <c r="F15" s="463"/>
      <c r="G15" s="235">
        <f>Maxima!B18</f>
        <v>62000</v>
      </c>
      <c r="H15" s="237"/>
      <c r="I15" s="55"/>
      <c r="J15" s="55"/>
      <c r="K15" s="55"/>
      <c r="L15" s="55"/>
      <c r="M15" s="55"/>
    </row>
    <row r="16" spans="1:13" ht="13.5" thickBot="1" x14ac:dyDescent="0.25">
      <c r="A16" s="49"/>
      <c r="B16" s="10"/>
      <c r="C16" s="53"/>
      <c r="D16" s="54"/>
      <c r="E16" s="56"/>
      <c r="F16" s="56"/>
      <c r="G16" s="57"/>
      <c r="H16" s="55"/>
      <c r="I16" s="55"/>
      <c r="J16" s="55"/>
      <c r="K16" s="55"/>
      <c r="L16" s="55"/>
      <c r="M16" s="55"/>
    </row>
    <row r="17" spans="1:19" ht="33.75" customHeight="1" thickBot="1" x14ac:dyDescent="0.25">
      <c r="F17" s="58"/>
      <c r="G17" s="421" t="s">
        <v>54</v>
      </c>
      <c r="H17" s="422"/>
      <c r="I17" s="423"/>
      <c r="J17" s="421" t="s">
        <v>55</v>
      </c>
      <c r="K17" s="422"/>
      <c r="L17" s="423"/>
      <c r="M17" s="415" t="s">
        <v>56</v>
      </c>
      <c r="N17" s="416"/>
      <c r="O17" s="417"/>
      <c r="P17" s="415" t="s">
        <v>57</v>
      </c>
      <c r="Q17" s="416"/>
      <c r="R17" s="417"/>
    </row>
    <row r="18" spans="1:19" ht="66" customHeight="1" thickBot="1" x14ac:dyDescent="0.25">
      <c r="A18" s="6"/>
      <c r="B18" s="130"/>
      <c r="C18" s="469" t="s">
        <v>31</v>
      </c>
      <c r="D18" s="470"/>
      <c r="E18" s="471"/>
      <c r="F18" s="231" t="s">
        <v>126</v>
      </c>
      <c r="G18" s="223" t="s">
        <v>68</v>
      </c>
      <c r="H18" s="232" t="s">
        <v>69</v>
      </c>
      <c r="I18" s="233" t="s">
        <v>70</v>
      </c>
      <c r="J18" s="223" t="s">
        <v>68</v>
      </c>
      <c r="K18" s="232" t="s">
        <v>69</v>
      </c>
      <c r="L18" s="233" t="s">
        <v>70</v>
      </c>
      <c r="M18" s="337" t="s">
        <v>68</v>
      </c>
      <c r="N18" s="338" t="s">
        <v>69</v>
      </c>
      <c r="O18" s="339" t="s">
        <v>70</v>
      </c>
      <c r="P18" s="337" t="s">
        <v>68</v>
      </c>
      <c r="Q18" s="338" t="s">
        <v>69</v>
      </c>
      <c r="R18" s="339" t="s">
        <v>70</v>
      </c>
      <c r="S18" s="234" t="s">
        <v>79</v>
      </c>
    </row>
    <row r="19" spans="1:19" ht="21" customHeight="1" x14ac:dyDescent="0.2">
      <c r="A19" s="6"/>
      <c r="B19" s="485" t="str">
        <f>IF('General Information'!C8="","",'General Information'!C8)</f>
        <v/>
      </c>
      <c r="C19" s="506"/>
      <c r="D19" s="506"/>
      <c r="E19" s="507"/>
      <c r="F19" s="174"/>
      <c r="G19" s="137"/>
      <c r="H19" s="133" t="str">
        <f>IF(AND(OR($F19="Full Professor",$F19="Associate Professor",$F19="Assistant Professor"),G19&gt;20),"Rate too high!",IF(OR($F19="",G19=""),"",VLOOKUP($F19,Maxima!$A$12:$B$18,2, FALSE)*G19))</f>
        <v/>
      </c>
      <c r="I19" s="132"/>
      <c r="J19" s="137"/>
      <c r="K19" s="133" t="str">
        <f>IF(AND(OR($F19="Full Professor",$F19="Associate Professor",$F19="Assistant Professor"),J19&gt;20),"Rate too high!",IF(OR($F19="",J19=""),"",VLOOKUP($F19,Maxima!$A$12:$B$18,2, FALSE)*J19))</f>
        <v/>
      </c>
      <c r="L19" s="132"/>
      <c r="M19" s="316"/>
      <c r="N19" s="314" t="str">
        <f>IF(AND(OR($F19="Full Professor",$F19="Associate Professor",$F19="Assistant Professor"),M19&gt;20),"Rate too high!",IF(OR($F19="",M19=""),"",VLOOKUP($F19,Maxima!$A$12:$B$18,2, FALSE)*M19))</f>
        <v/>
      </c>
      <c r="O19" s="317"/>
      <c r="P19" s="316"/>
      <c r="Q19" s="314" t="str">
        <f>IF(AND(OR($F19="Full Professor",$F19="Associate Professor",$F19="Assistant Professor"),P19&gt;20),"Rate too high!",IF(OR($F19="",P19=""),"",VLOOKUP($F19,Maxima!$A$12:$B$18,2, FALSE)*P19))</f>
        <v/>
      </c>
      <c r="R19" s="317"/>
      <c r="S19" s="134">
        <f>I19+L19+O19+R19</f>
        <v>0</v>
      </c>
    </row>
    <row r="20" spans="1:19" ht="21" customHeight="1" x14ac:dyDescent="0.2">
      <c r="A20" s="6"/>
      <c r="B20" s="486"/>
      <c r="C20" s="467"/>
      <c r="D20" s="467"/>
      <c r="E20" s="468"/>
      <c r="F20" s="175"/>
      <c r="G20" s="137"/>
      <c r="H20" s="133" t="str">
        <f>IF(AND(OR($F20="Full Professor",$F20="Associate Professor",$F20="Assistant Professor"),G20&gt;20),"Rate too high!",IF(OR($F20="",G20=""),"",VLOOKUP($F20,Maxima!$A$12:$B$18,2, FALSE)*G20))</f>
        <v/>
      </c>
      <c r="I20" s="132"/>
      <c r="J20" s="137"/>
      <c r="K20" s="133" t="str">
        <f>IF(AND(OR($F20="Full Professor",$F20="Associate Professor",$F20="Assistant Professor"),J20&gt;20),"Rate too high!",IF(OR($F20="",J20=""),"",VLOOKUP($F20,Maxima!$A$12:$B$18,2, FALSE)*J20))</f>
        <v/>
      </c>
      <c r="L20" s="132"/>
      <c r="M20" s="316"/>
      <c r="N20" s="314" t="str">
        <f>IF(AND(OR($F20="Full Professor",$F20="Associate Professor",$F20="Assistant Professor"),M20&gt;20),"Rate too high!",IF(OR($F20="",M20=""),"",VLOOKUP($F20,Maxima!$A$12:$B$18,2, FALSE)*M20))</f>
        <v/>
      </c>
      <c r="O20" s="317"/>
      <c r="P20" s="316"/>
      <c r="Q20" s="314" t="str">
        <f>IF(AND(OR($F20="Full Professor",$F20="Associate Professor",$F20="Assistant Professor"),P20&gt;20),"Rate too high!",IF(OR($F20="",P20=""),"",VLOOKUP($F20,Maxima!$A$12:$B$18,2, FALSE)*P20))</f>
        <v/>
      </c>
      <c r="R20" s="317"/>
      <c r="S20" s="135">
        <f t="shared" ref="S20:S48" si="0">I20+L20+O20+R20</f>
        <v>0</v>
      </c>
    </row>
    <row r="21" spans="1:19" ht="21" customHeight="1" x14ac:dyDescent="0.2">
      <c r="A21" s="6"/>
      <c r="B21" s="486"/>
      <c r="C21" s="467"/>
      <c r="D21" s="467"/>
      <c r="E21" s="468"/>
      <c r="F21" s="175"/>
      <c r="G21" s="137"/>
      <c r="H21" s="133" t="str">
        <f>IF(AND(OR($F21="Full Professor",$F21="Associate Professor",$F21="Assistant Professor"),G21&gt;20),"Rate too high!",IF(OR($F21="",G21=""),"",VLOOKUP($F21,Maxima!$A$12:$B$18,2, FALSE)*G21))</f>
        <v/>
      </c>
      <c r="I21" s="132"/>
      <c r="J21" s="137"/>
      <c r="K21" s="133" t="str">
        <f>IF(AND(OR($F21="Full Professor",$F21="Associate Professor",$F21="Assistant Professor"),J21&gt;20),"Rate too high!",IF(OR($F21="",J21=""),"",VLOOKUP($F21,Maxima!$A$12:$B$18,2, FALSE)*J21))</f>
        <v/>
      </c>
      <c r="L21" s="132"/>
      <c r="M21" s="316"/>
      <c r="N21" s="314" t="str">
        <f>IF(AND(OR($F21="Full Professor",$F21="Associate Professor",$F21="Assistant Professor"),M21&gt;20),"Rate too high!",IF(OR($F21="",M21=""),"",VLOOKUP($F21,Maxima!$A$12:$B$18,2, FALSE)*M21))</f>
        <v/>
      </c>
      <c r="O21" s="317"/>
      <c r="P21" s="316"/>
      <c r="Q21" s="314" t="str">
        <f>IF(AND(OR($F21="Full Professor",$F21="Associate Professor",$F21="Assistant Professor"),P21&gt;20),"Rate too high!",IF(OR($F21="",P21=""),"",VLOOKUP($F21,Maxima!$A$12:$B$18,2, FALSE)*P21))</f>
        <v/>
      </c>
      <c r="R21" s="317"/>
      <c r="S21" s="135">
        <f t="shared" si="0"/>
        <v>0</v>
      </c>
    </row>
    <row r="22" spans="1:19" ht="21" customHeight="1" x14ac:dyDescent="0.2">
      <c r="A22" s="6"/>
      <c r="B22" s="486"/>
      <c r="C22" s="467"/>
      <c r="D22" s="467"/>
      <c r="E22" s="468"/>
      <c r="F22" s="175"/>
      <c r="G22" s="137"/>
      <c r="H22" s="133" t="str">
        <f>IF(AND(OR($F22="Full Professor",$F22="Associate Professor",$F22="Assistant Professor"),G22&gt;20),"Rate too high!",IF(OR($F22="",G22=""),"",VLOOKUP($F22,Maxima!$A$12:$B$18,2, FALSE)*G22))</f>
        <v/>
      </c>
      <c r="I22" s="132"/>
      <c r="J22" s="137"/>
      <c r="K22" s="133" t="str">
        <f>IF(AND(OR($F22="Full Professor",$F22="Associate Professor",$F22="Assistant Professor"),J22&gt;20),"Rate too high!",IF(OR($F22="",J22=""),"",VLOOKUP($F22,Maxima!$A$12:$B$18,2, FALSE)*J22))</f>
        <v/>
      </c>
      <c r="L22" s="132"/>
      <c r="M22" s="316"/>
      <c r="N22" s="314" t="str">
        <f>IF(AND(OR($F22="Full Professor",$F22="Associate Professor",$F22="Assistant Professor"),M22&gt;20),"Rate too high!",IF(OR($F22="",M22=""),"",VLOOKUP($F22,Maxima!$A$12:$B$18,2, FALSE)*M22))</f>
        <v/>
      </c>
      <c r="O22" s="317"/>
      <c r="P22" s="316"/>
      <c r="Q22" s="314" t="str">
        <f>IF(AND(OR($F22="Full Professor",$F22="Associate Professor",$F22="Assistant Professor"),P22&gt;20),"Rate too high!",IF(OR($F22="",P22=""),"",VLOOKUP($F22,Maxima!$A$12:$B$18,2, FALSE)*P22))</f>
        <v/>
      </c>
      <c r="R22" s="317"/>
      <c r="S22" s="135">
        <f t="shared" si="0"/>
        <v>0</v>
      </c>
    </row>
    <row r="23" spans="1:19" ht="21" customHeight="1" x14ac:dyDescent="0.2">
      <c r="A23" s="6"/>
      <c r="B23" s="486"/>
      <c r="C23" s="467"/>
      <c r="D23" s="467"/>
      <c r="E23" s="468"/>
      <c r="F23" s="175"/>
      <c r="G23" s="137"/>
      <c r="H23" s="133" t="str">
        <f>IF(AND(OR($F23="Full Professor",$F23="Associate Professor",$F23="Assistant Professor"),G23&gt;20),"Rate too high!",IF(OR($F23="",G23=""),"",VLOOKUP($F23,Maxima!$A$12:$B$18,2, FALSE)*G23))</f>
        <v/>
      </c>
      <c r="I23" s="132"/>
      <c r="J23" s="137"/>
      <c r="K23" s="133" t="str">
        <f>IF(AND(OR($F23="Full Professor",$F23="Associate Professor",$F23="Assistant Professor"),J23&gt;20),"Rate too high!",IF(OR($F23="",J23=""),"",VLOOKUP($F23,Maxima!$A$12:$B$18,2, FALSE)*J23))</f>
        <v/>
      </c>
      <c r="L23" s="132"/>
      <c r="M23" s="316"/>
      <c r="N23" s="314" t="str">
        <f>IF(AND(OR($F23="Full Professor",$F23="Associate Professor",$F23="Assistant Professor"),M23&gt;20),"Rate too high!",IF(OR($F23="",M23=""),"",VLOOKUP($F23,Maxima!$A$12:$B$18,2, FALSE)*M23))</f>
        <v/>
      </c>
      <c r="O23" s="317"/>
      <c r="P23" s="316"/>
      <c r="Q23" s="314" t="str">
        <f>IF(AND(OR($F23="Full Professor",$F23="Associate Professor",$F23="Assistant Professor"),P23&gt;20),"Rate too high!",IF(OR($F23="",P23=""),"",VLOOKUP($F23,Maxima!$A$12:$B$18,2, FALSE)*P23))</f>
        <v/>
      </c>
      <c r="R23" s="317"/>
      <c r="S23" s="135">
        <f t="shared" si="0"/>
        <v>0</v>
      </c>
    </row>
    <row r="24" spans="1:19" ht="21" customHeight="1" x14ac:dyDescent="0.2">
      <c r="A24" s="6"/>
      <c r="B24" s="486"/>
      <c r="C24" s="467"/>
      <c r="D24" s="467"/>
      <c r="E24" s="468"/>
      <c r="F24" s="175"/>
      <c r="G24" s="137"/>
      <c r="H24" s="133" t="str">
        <f>IF(AND(OR($F24="Full Professor",$F24="Associate Professor",$F24="Assistant Professor"),G24&gt;20),"Rate too high!",IF(OR($F24="",G24=""),"",VLOOKUP($F24,Maxima!$A$12:$B$18,2, FALSE)*G24))</f>
        <v/>
      </c>
      <c r="I24" s="132"/>
      <c r="J24" s="137"/>
      <c r="K24" s="133" t="str">
        <f>IF(AND(OR($F24="Full Professor",$F24="Associate Professor",$F24="Assistant Professor"),J24&gt;20),"Rate too high!",IF(OR($F24="",J24=""),"",VLOOKUP($F24,Maxima!$A$12:$B$18,2, FALSE)*J24))</f>
        <v/>
      </c>
      <c r="L24" s="132"/>
      <c r="M24" s="316"/>
      <c r="N24" s="314" t="str">
        <f>IF(AND(OR($F24="Full Professor",$F24="Associate Professor",$F24="Assistant Professor"),M24&gt;20),"Rate too high!",IF(OR($F24="",M24=""),"",VLOOKUP($F24,Maxima!$A$12:$B$18,2, FALSE)*M24))</f>
        <v/>
      </c>
      <c r="O24" s="317"/>
      <c r="P24" s="316"/>
      <c r="Q24" s="314" t="str">
        <f>IF(AND(OR($F24="Full Professor",$F24="Associate Professor",$F24="Assistant Professor"),P24&gt;20),"Rate too high!",IF(OR($F24="",P24=""),"",VLOOKUP($F24,Maxima!$A$12:$B$18,2, FALSE)*P24))</f>
        <v/>
      </c>
      <c r="R24" s="317"/>
      <c r="S24" s="135">
        <f t="shared" si="0"/>
        <v>0</v>
      </c>
    </row>
    <row r="25" spans="1:19" ht="21" customHeight="1" x14ac:dyDescent="0.2">
      <c r="A25" s="6"/>
      <c r="B25" s="486"/>
      <c r="C25" s="467"/>
      <c r="D25" s="467"/>
      <c r="E25" s="468"/>
      <c r="F25" s="175"/>
      <c r="G25" s="137"/>
      <c r="H25" s="133" t="str">
        <f>IF(AND(OR($F25="Full Professor",$F25="Associate Professor",$F25="Assistant Professor"),G25&gt;20),"Rate too high!",IF(OR($F25="",G25=""),"",VLOOKUP($F25,Maxima!$A$12:$B$18,2, FALSE)*G25))</f>
        <v/>
      </c>
      <c r="I25" s="132"/>
      <c r="J25" s="137"/>
      <c r="K25" s="133" t="str">
        <f>IF(AND(OR($F25="Full Professor",$F25="Associate Professor",$F25="Assistant Professor"),J25&gt;20),"Rate too high!",IF(OR($F25="",J25=""),"",VLOOKUP($F25,Maxima!$A$12:$B$18,2, FALSE)*J25))</f>
        <v/>
      </c>
      <c r="L25" s="132"/>
      <c r="M25" s="316"/>
      <c r="N25" s="314" t="str">
        <f>IF(AND(OR($F25="Full Professor",$F25="Associate Professor",$F25="Assistant Professor"),M25&gt;20),"Rate too high!",IF(OR($F25="",M25=""),"",VLOOKUP($F25,Maxima!$A$12:$B$18,2, FALSE)*M25))</f>
        <v/>
      </c>
      <c r="O25" s="317"/>
      <c r="P25" s="316"/>
      <c r="Q25" s="314" t="str">
        <f>IF(AND(OR($F25="Full Professor",$F25="Associate Professor",$F25="Assistant Professor"),P25&gt;20),"Rate too high!",IF(OR($F25="",P25=""),"",VLOOKUP($F25,Maxima!$A$12:$B$18,2, FALSE)*P25))</f>
        <v/>
      </c>
      <c r="R25" s="317"/>
      <c r="S25" s="135">
        <f t="shared" si="0"/>
        <v>0</v>
      </c>
    </row>
    <row r="26" spans="1:19" ht="21" customHeight="1" x14ac:dyDescent="0.2">
      <c r="A26" s="6"/>
      <c r="B26" s="486"/>
      <c r="C26" s="467"/>
      <c r="D26" s="467"/>
      <c r="E26" s="468"/>
      <c r="F26" s="175"/>
      <c r="G26" s="137"/>
      <c r="H26" s="133" t="str">
        <f>IF(AND(OR($F26="Full Professor",$F26="Associate Professor",$F26="Assistant Professor"),G26&gt;20),"Rate too high!",IF(OR($F26="",G26=""),"",VLOOKUP($F26,Maxima!$A$12:$B$18,2, FALSE)*G26))</f>
        <v/>
      </c>
      <c r="I26" s="132"/>
      <c r="J26" s="137"/>
      <c r="K26" s="133" t="str">
        <f>IF(AND(OR($F26="Full Professor",$F26="Associate Professor",$F26="Assistant Professor"),J26&gt;20),"Rate too high!",IF(OR($F26="",J26=""),"",VLOOKUP($F26,Maxima!$A$12:$B$18,2, FALSE)*J26))</f>
        <v/>
      </c>
      <c r="L26" s="132"/>
      <c r="M26" s="316"/>
      <c r="N26" s="314" t="str">
        <f>IF(AND(OR($F26="Full Professor",$F26="Associate Professor",$F26="Assistant Professor"),M26&gt;20),"Rate too high!",IF(OR($F26="",M26=""),"",VLOOKUP($F26,Maxima!$A$12:$B$18,2, FALSE)*M26))</f>
        <v/>
      </c>
      <c r="O26" s="317"/>
      <c r="P26" s="316"/>
      <c r="Q26" s="314" t="str">
        <f>IF(AND(OR($F26="Full Professor",$F26="Associate Professor",$F26="Assistant Professor"),P26&gt;20),"Rate too high!",IF(OR($F26="",P26=""),"",VLOOKUP($F26,Maxima!$A$12:$B$18,2, FALSE)*P26))</f>
        <v/>
      </c>
      <c r="R26" s="317"/>
      <c r="S26" s="135">
        <f t="shared" si="0"/>
        <v>0</v>
      </c>
    </row>
    <row r="27" spans="1:19" ht="21" customHeight="1" x14ac:dyDescent="0.2">
      <c r="A27" s="6"/>
      <c r="B27" s="486"/>
      <c r="C27" s="467"/>
      <c r="D27" s="467"/>
      <c r="E27" s="468"/>
      <c r="F27" s="175"/>
      <c r="G27" s="137"/>
      <c r="H27" s="133" t="str">
        <f>IF(AND(OR($F27="Full Professor",$F27="Associate Professor",$F27="Assistant Professor"),G27&gt;20),"Rate too high!",IF(OR($F27="",G27=""),"",VLOOKUP($F27,Maxima!$A$12:$B$18,2, FALSE)*G27))</f>
        <v/>
      </c>
      <c r="I27" s="132"/>
      <c r="J27" s="137"/>
      <c r="K27" s="133" t="str">
        <f>IF(AND(OR($F27="Full Professor",$F27="Associate Professor",$F27="Assistant Professor"),J27&gt;20),"Rate too high!",IF(OR($F27="",J27=""),"",VLOOKUP($F27,Maxima!$A$12:$B$18,2, FALSE)*J27))</f>
        <v/>
      </c>
      <c r="L27" s="132"/>
      <c r="M27" s="316"/>
      <c r="N27" s="314" t="str">
        <f>IF(AND(OR($F27="Full Professor",$F27="Associate Professor",$F27="Assistant Professor"),M27&gt;20),"Rate too high!",IF(OR($F27="",M27=""),"",VLOOKUP($F27,Maxima!$A$12:$B$18,2, FALSE)*M27))</f>
        <v/>
      </c>
      <c r="O27" s="317"/>
      <c r="P27" s="316"/>
      <c r="Q27" s="314" t="str">
        <f>IF(AND(OR($F27="Full Professor",$F27="Associate Professor",$F27="Assistant Professor"),P27&gt;20),"Rate too high!",IF(OR($F27="",P27=""),"",VLOOKUP($F27,Maxima!$A$12:$B$18,2, FALSE)*P27))</f>
        <v/>
      </c>
      <c r="R27" s="317"/>
      <c r="S27" s="135">
        <f t="shared" si="0"/>
        <v>0</v>
      </c>
    </row>
    <row r="28" spans="1:19" ht="21" customHeight="1" x14ac:dyDescent="0.2">
      <c r="A28" s="6"/>
      <c r="B28" s="486"/>
      <c r="C28" s="467"/>
      <c r="D28" s="467"/>
      <c r="E28" s="468"/>
      <c r="F28" s="175"/>
      <c r="G28" s="137"/>
      <c r="H28" s="133" t="str">
        <f>IF(AND(OR($F28="Full Professor",$F28="Associate Professor",$F28="Assistant Professor"),G28&gt;20),"Rate too high!",IF(OR($F28="",G28=""),"",VLOOKUP($F28,Maxima!$A$12:$B$18,2, FALSE)*G28))</f>
        <v/>
      </c>
      <c r="I28" s="132"/>
      <c r="J28" s="137"/>
      <c r="K28" s="133" t="str">
        <f>IF(AND(OR($F28="Full Professor",$F28="Associate Professor",$F28="Assistant Professor"),J28&gt;20),"Rate too high!",IF(OR($F28="",J28=""),"",VLOOKUP($F28,Maxima!$A$12:$B$18,2, FALSE)*J28))</f>
        <v/>
      </c>
      <c r="L28" s="132"/>
      <c r="M28" s="316"/>
      <c r="N28" s="314" t="str">
        <f>IF(AND(OR($F28="Full Professor",$F28="Associate Professor",$F28="Assistant Professor"),M28&gt;20),"Rate too high!",IF(OR($F28="",M28=""),"",VLOOKUP($F28,Maxima!$A$12:$B$18,2, FALSE)*M28))</f>
        <v/>
      </c>
      <c r="O28" s="317"/>
      <c r="P28" s="316"/>
      <c r="Q28" s="314" t="str">
        <f>IF(AND(OR($F28="Full Professor",$F28="Associate Professor",$F28="Assistant Professor"),P28&gt;20),"Rate too high!",IF(OR($F28="",P28=""),"",VLOOKUP($F28,Maxima!$A$12:$B$18,2, FALSE)*P28))</f>
        <v/>
      </c>
      <c r="R28" s="317"/>
      <c r="S28" s="135">
        <f t="shared" si="0"/>
        <v>0</v>
      </c>
    </row>
    <row r="29" spans="1:19" ht="21" customHeight="1" x14ac:dyDescent="0.2">
      <c r="A29" s="6"/>
      <c r="B29" s="486"/>
      <c r="C29" s="467"/>
      <c r="D29" s="467"/>
      <c r="E29" s="468"/>
      <c r="F29" s="175"/>
      <c r="G29" s="137"/>
      <c r="H29" s="133" t="str">
        <f>IF(AND(OR($F29="Full Professor",$F29="Associate Professor",$F29="Assistant Professor"),G29&gt;20),"Rate too high!",IF(OR($F29="",G29=""),"",VLOOKUP($F29,Maxima!$A$12:$B$18,2, FALSE)*G29))</f>
        <v/>
      </c>
      <c r="I29" s="132"/>
      <c r="J29" s="137"/>
      <c r="K29" s="133" t="str">
        <f>IF(AND(OR($F29="Full Professor",$F29="Associate Professor",$F29="Assistant Professor"),J29&gt;20),"Rate too high!",IF(OR($F29="",J29=""),"",VLOOKUP($F29,Maxima!$A$12:$B$18,2, FALSE)*J29))</f>
        <v/>
      </c>
      <c r="L29" s="132"/>
      <c r="M29" s="316"/>
      <c r="N29" s="314" t="str">
        <f>IF(AND(OR($F29="Full Professor",$F29="Associate Professor",$F29="Assistant Professor"),M29&gt;20),"Rate too high!",IF(OR($F29="",M29=""),"",VLOOKUP($F29,Maxima!$A$12:$B$18,2, FALSE)*M29))</f>
        <v/>
      </c>
      <c r="O29" s="317"/>
      <c r="P29" s="316"/>
      <c r="Q29" s="314" t="str">
        <f>IF(AND(OR($F29="Full Professor",$F29="Associate Professor",$F29="Assistant Professor"),P29&gt;20),"Rate too high!",IF(OR($F29="",P29=""),"",VLOOKUP($F29,Maxima!$A$12:$B$18,2, FALSE)*P29))</f>
        <v/>
      </c>
      <c r="R29" s="317"/>
      <c r="S29" s="135">
        <f t="shared" si="0"/>
        <v>0</v>
      </c>
    </row>
    <row r="30" spans="1:19" ht="21" customHeight="1" x14ac:dyDescent="0.2">
      <c r="A30" s="6"/>
      <c r="B30" s="486"/>
      <c r="C30" s="467"/>
      <c r="D30" s="467"/>
      <c r="E30" s="468"/>
      <c r="F30" s="175"/>
      <c r="G30" s="137"/>
      <c r="H30" s="133" t="str">
        <f>IF(AND(OR($F30="Full Professor",$F30="Associate Professor",$F30="Assistant Professor"),G30&gt;20),"Rate too high!",IF(OR($F30="",G30=""),"",VLOOKUP($F30,Maxima!$A$12:$B$18,2, FALSE)*G30))</f>
        <v/>
      </c>
      <c r="I30" s="132"/>
      <c r="J30" s="137"/>
      <c r="K30" s="133" t="str">
        <f>IF(AND(OR($F30="Full Professor",$F30="Associate Professor",$F30="Assistant Professor"),J30&gt;20),"Rate too high!",IF(OR($F30="",J30=""),"",VLOOKUP($F30,Maxima!$A$12:$B$18,2, FALSE)*J30))</f>
        <v/>
      </c>
      <c r="L30" s="132"/>
      <c r="M30" s="316"/>
      <c r="N30" s="314" t="str">
        <f>IF(AND(OR($F30="Full Professor",$F30="Associate Professor",$F30="Assistant Professor"),M30&gt;20),"Rate too high!",IF(OR($F30="",M30=""),"",VLOOKUP($F30,Maxima!$A$12:$B$18,2, FALSE)*M30))</f>
        <v/>
      </c>
      <c r="O30" s="317"/>
      <c r="P30" s="316"/>
      <c r="Q30" s="314" t="str">
        <f>IF(AND(OR($F30="Full Professor",$F30="Associate Professor",$F30="Assistant Professor"),P30&gt;20),"Rate too high!",IF(OR($F30="",P30=""),"",VLOOKUP($F30,Maxima!$A$12:$B$18,2, FALSE)*P30))</f>
        <v/>
      </c>
      <c r="R30" s="317"/>
      <c r="S30" s="135">
        <f t="shared" si="0"/>
        <v>0</v>
      </c>
    </row>
    <row r="31" spans="1:19" ht="21" customHeight="1" x14ac:dyDescent="0.2">
      <c r="A31" s="6"/>
      <c r="B31" s="486"/>
      <c r="C31" s="467"/>
      <c r="D31" s="467"/>
      <c r="E31" s="468"/>
      <c r="F31" s="175"/>
      <c r="G31" s="137"/>
      <c r="H31" s="133" t="str">
        <f>IF(AND(OR($F31="Full Professor",$F31="Associate Professor",$F31="Assistant Professor"),G31&gt;20),"Rate too high!",IF(OR($F31="",G31=""),"",VLOOKUP($F31,Maxima!$A$12:$B$18,2, FALSE)*G31))</f>
        <v/>
      </c>
      <c r="I31" s="132"/>
      <c r="J31" s="137"/>
      <c r="K31" s="133" t="str">
        <f>IF(AND(OR($F31="Full Professor",$F31="Associate Professor",$F31="Assistant Professor"),J31&gt;20),"Rate too high!",IF(OR($F31="",J31=""),"",VLOOKUP($F31,Maxima!$A$12:$B$18,2, FALSE)*J31))</f>
        <v/>
      </c>
      <c r="L31" s="132"/>
      <c r="M31" s="316"/>
      <c r="N31" s="314" t="str">
        <f>IF(AND(OR($F31="Full Professor",$F31="Associate Professor",$F31="Assistant Professor"),M31&gt;20),"Rate too high!",IF(OR($F31="",M31=""),"",VLOOKUP($F31,Maxima!$A$12:$B$18,2, FALSE)*M31))</f>
        <v/>
      </c>
      <c r="O31" s="317"/>
      <c r="P31" s="316"/>
      <c r="Q31" s="314" t="str">
        <f>IF(AND(OR($F31="Full Professor",$F31="Associate Professor",$F31="Assistant Professor"),P31&gt;20),"Rate too high!",IF(OR($F31="",P31=""),"",VLOOKUP($F31,Maxima!$A$12:$B$18,2, FALSE)*P31))</f>
        <v/>
      </c>
      <c r="R31" s="317"/>
      <c r="S31" s="135">
        <f t="shared" si="0"/>
        <v>0</v>
      </c>
    </row>
    <row r="32" spans="1:19" ht="21" customHeight="1" x14ac:dyDescent="0.2">
      <c r="A32" s="6"/>
      <c r="B32" s="486"/>
      <c r="C32" s="467"/>
      <c r="D32" s="467"/>
      <c r="E32" s="468"/>
      <c r="F32" s="175"/>
      <c r="G32" s="137"/>
      <c r="H32" s="133" t="str">
        <f>IF(AND(OR($F32="Full Professor",$F32="Associate Professor",$F32="Assistant Professor"),G32&gt;20),"Rate too high!",IF(OR($F32="",G32=""),"",VLOOKUP($F32,Maxima!$A$12:$B$18,2, FALSE)*G32))</f>
        <v/>
      </c>
      <c r="I32" s="132"/>
      <c r="J32" s="137"/>
      <c r="K32" s="133" t="str">
        <f>IF(AND(OR($F32="Full Professor",$F32="Associate Professor",$F32="Assistant Professor"),J32&gt;20),"Rate too high!",IF(OR($F32="",J32=""),"",VLOOKUP($F32,Maxima!$A$12:$B$18,2, FALSE)*J32))</f>
        <v/>
      </c>
      <c r="L32" s="132"/>
      <c r="M32" s="316"/>
      <c r="N32" s="314" t="str">
        <f>IF(AND(OR($F32="Full Professor",$F32="Associate Professor",$F32="Assistant Professor"),M32&gt;20),"Rate too high!",IF(OR($F32="",M32=""),"",VLOOKUP($F32,Maxima!$A$12:$B$18,2, FALSE)*M32))</f>
        <v/>
      </c>
      <c r="O32" s="317"/>
      <c r="P32" s="316"/>
      <c r="Q32" s="314" t="str">
        <f>IF(AND(OR($F32="Full Professor",$F32="Associate Professor",$F32="Assistant Professor"),P32&gt;20),"Rate too high!",IF(OR($F32="",P32=""),"",VLOOKUP($F32,Maxima!$A$12:$B$18,2, FALSE)*P32))</f>
        <v/>
      </c>
      <c r="R32" s="317"/>
      <c r="S32" s="135">
        <f t="shared" si="0"/>
        <v>0</v>
      </c>
    </row>
    <row r="33" spans="1:19" ht="21" customHeight="1" x14ac:dyDescent="0.2">
      <c r="A33" s="6"/>
      <c r="B33" s="486"/>
      <c r="C33" s="467"/>
      <c r="D33" s="467"/>
      <c r="E33" s="468"/>
      <c r="F33" s="175"/>
      <c r="G33" s="137"/>
      <c r="H33" s="133" t="str">
        <f>IF(AND(OR($F33="Full Professor",$F33="Associate Professor",$F33="Assistant Professor"),G33&gt;20),"Rate too high!",IF(OR($F33="",G33=""),"",VLOOKUP($F33,Maxima!$A$12:$B$18,2, FALSE)*G33))</f>
        <v/>
      </c>
      <c r="I33" s="132"/>
      <c r="J33" s="137"/>
      <c r="K33" s="133" t="str">
        <f>IF(AND(OR($F33="Full Professor",$F33="Associate Professor",$F33="Assistant Professor"),J33&gt;20),"Rate too high!",IF(OR($F33="",J33=""),"",VLOOKUP($F33,Maxima!$A$12:$B$18,2, FALSE)*J33))</f>
        <v/>
      </c>
      <c r="L33" s="132"/>
      <c r="M33" s="316"/>
      <c r="N33" s="314" t="str">
        <f>IF(AND(OR($F33="Full Professor",$F33="Associate Professor",$F33="Assistant Professor"),M33&gt;20),"Rate too high!",IF(OR($F33="",M33=""),"",VLOOKUP($F33,Maxima!$A$12:$B$18,2, FALSE)*M33))</f>
        <v/>
      </c>
      <c r="O33" s="317"/>
      <c r="P33" s="316"/>
      <c r="Q33" s="314" t="str">
        <f>IF(AND(OR($F33="Full Professor",$F33="Associate Professor",$F33="Assistant Professor"),P33&gt;20),"Rate too high!",IF(OR($F33="",P33=""),"",VLOOKUP($F33,Maxima!$A$12:$B$18,2, FALSE)*P33))</f>
        <v/>
      </c>
      <c r="R33" s="317"/>
      <c r="S33" s="135">
        <f t="shared" si="0"/>
        <v>0</v>
      </c>
    </row>
    <row r="34" spans="1:19" ht="21" customHeight="1" x14ac:dyDescent="0.2">
      <c r="A34" s="6"/>
      <c r="B34" s="486"/>
      <c r="C34" s="467"/>
      <c r="D34" s="467"/>
      <c r="E34" s="468"/>
      <c r="F34" s="175"/>
      <c r="G34" s="137"/>
      <c r="H34" s="133" t="str">
        <f>IF(AND(OR($F34="Full Professor",$F34="Associate Professor",$F34="Assistant Professor"),G34&gt;20),"Rate too high!",IF(OR($F34="",G34=""),"",VLOOKUP($F34,Maxima!$A$12:$B$18,2, FALSE)*G34))</f>
        <v/>
      </c>
      <c r="I34" s="132"/>
      <c r="J34" s="137"/>
      <c r="K34" s="133" t="str">
        <f>IF(AND(OR($F34="Full Professor",$F34="Associate Professor",$F34="Assistant Professor"),J34&gt;20),"Rate too high!",IF(OR($F34="",J34=""),"",VLOOKUP($F34,Maxima!$A$12:$B$18,2, FALSE)*J34))</f>
        <v/>
      </c>
      <c r="L34" s="132"/>
      <c r="M34" s="316"/>
      <c r="N34" s="314" t="str">
        <f>IF(AND(OR($F34="Full Professor",$F34="Associate Professor",$F34="Assistant Professor"),M34&gt;20),"Rate too high!",IF(OR($F34="",M34=""),"",VLOOKUP($F34,Maxima!$A$12:$B$18,2, FALSE)*M34))</f>
        <v/>
      </c>
      <c r="O34" s="317"/>
      <c r="P34" s="316"/>
      <c r="Q34" s="314" t="str">
        <f>IF(AND(OR($F34="Full Professor",$F34="Associate Professor",$F34="Assistant Professor"),P34&gt;20),"Rate too high!",IF(OR($F34="",P34=""),"",VLOOKUP($F34,Maxima!$A$12:$B$18,2, FALSE)*P34))</f>
        <v/>
      </c>
      <c r="R34" s="317"/>
      <c r="S34" s="135">
        <f t="shared" si="0"/>
        <v>0</v>
      </c>
    </row>
    <row r="35" spans="1:19" ht="21" customHeight="1" x14ac:dyDescent="0.2">
      <c r="A35" s="6"/>
      <c r="B35" s="486"/>
      <c r="C35" s="467"/>
      <c r="D35" s="467"/>
      <c r="E35" s="468"/>
      <c r="F35" s="175"/>
      <c r="G35" s="137"/>
      <c r="H35" s="133" t="str">
        <f>IF(AND(OR($F35="Full Professor",$F35="Associate Professor",$F35="Assistant Professor"),G35&gt;20),"Rate too high!",IF(OR($F35="",G35=""),"",VLOOKUP($F35,Maxima!$A$12:$B$18,2, FALSE)*G35))</f>
        <v/>
      </c>
      <c r="I35" s="132"/>
      <c r="J35" s="137"/>
      <c r="K35" s="133" t="str">
        <f>IF(AND(OR($F35="Full Professor",$F35="Associate Professor",$F35="Assistant Professor"),J35&gt;20),"Rate too high!",IF(OR($F35="",J35=""),"",VLOOKUP($F35,Maxima!$A$12:$B$18,2, FALSE)*J35))</f>
        <v/>
      </c>
      <c r="L35" s="132"/>
      <c r="M35" s="316"/>
      <c r="N35" s="314" t="str">
        <f>IF(AND(OR($F35="Full Professor",$F35="Associate Professor",$F35="Assistant Professor"),M35&gt;20),"Rate too high!",IF(OR($F35="",M35=""),"",VLOOKUP($F35,Maxima!$A$12:$B$18,2, FALSE)*M35))</f>
        <v/>
      </c>
      <c r="O35" s="317"/>
      <c r="P35" s="316"/>
      <c r="Q35" s="314" t="str">
        <f>IF(AND(OR($F35="Full Professor",$F35="Associate Professor",$F35="Assistant Professor"),P35&gt;20),"Rate too high!",IF(OR($F35="",P35=""),"",VLOOKUP($F35,Maxima!$A$12:$B$18,2, FALSE)*P35))</f>
        <v/>
      </c>
      <c r="R35" s="317"/>
      <c r="S35" s="135">
        <f t="shared" si="0"/>
        <v>0</v>
      </c>
    </row>
    <row r="36" spans="1:19" ht="21" customHeight="1" x14ac:dyDescent="0.2">
      <c r="A36" s="6"/>
      <c r="B36" s="486"/>
      <c r="C36" s="467"/>
      <c r="D36" s="467"/>
      <c r="E36" s="468"/>
      <c r="F36" s="175"/>
      <c r="G36" s="137"/>
      <c r="H36" s="133" t="str">
        <f>IF(AND(OR($F36="Full Professor",$F36="Associate Professor",$F36="Assistant Professor"),G36&gt;20),"Rate too high!",IF(OR($F36="",G36=""),"",VLOOKUP($F36,Maxima!$A$12:$B$18,2, FALSE)*G36))</f>
        <v/>
      </c>
      <c r="I36" s="132"/>
      <c r="J36" s="137"/>
      <c r="K36" s="133" t="str">
        <f>IF(AND(OR($F36="Full Professor",$F36="Associate Professor",$F36="Assistant Professor"),J36&gt;20),"Rate too high!",IF(OR($F36="",J36=""),"",VLOOKUP($F36,Maxima!$A$12:$B$18,2, FALSE)*J36))</f>
        <v/>
      </c>
      <c r="L36" s="132"/>
      <c r="M36" s="316"/>
      <c r="N36" s="314" t="str">
        <f>IF(AND(OR($F36="Full Professor",$F36="Associate Professor",$F36="Assistant Professor"),M36&gt;20),"Rate too high!",IF(OR($F36="",M36=""),"",VLOOKUP($F36,Maxima!$A$12:$B$18,2, FALSE)*M36))</f>
        <v/>
      </c>
      <c r="O36" s="317"/>
      <c r="P36" s="316"/>
      <c r="Q36" s="314" t="str">
        <f>IF(AND(OR($F36="Full Professor",$F36="Associate Professor",$F36="Assistant Professor"),P36&gt;20),"Rate too high!",IF(OR($F36="",P36=""),"",VLOOKUP($F36,Maxima!$A$12:$B$18,2, FALSE)*P36))</f>
        <v/>
      </c>
      <c r="R36" s="317"/>
      <c r="S36" s="135">
        <f t="shared" si="0"/>
        <v>0</v>
      </c>
    </row>
    <row r="37" spans="1:19" ht="21" customHeight="1" x14ac:dyDescent="0.2">
      <c r="A37" s="6"/>
      <c r="B37" s="486"/>
      <c r="C37" s="467"/>
      <c r="D37" s="467"/>
      <c r="E37" s="468"/>
      <c r="F37" s="175"/>
      <c r="G37" s="137"/>
      <c r="H37" s="133" t="str">
        <f>IF(AND(OR($F37="Full Professor",$F37="Associate Professor",$F37="Assistant Professor"),G37&gt;20),"Rate too high!",IF(OR($F37="",G37=""),"",VLOOKUP($F37,Maxima!$A$12:$B$18,2, FALSE)*G37))</f>
        <v/>
      </c>
      <c r="I37" s="132"/>
      <c r="J37" s="137"/>
      <c r="K37" s="133" t="str">
        <f>IF(AND(OR($F37="Full Professor",$F37="Associate Professor",$F37="Assistant Professor"),J37&gt;20),"Rate too high!",IF(OR($F37="",J37=""),"",VLOOKUP($F37,Maxima!$A$12:$B$18,2, FALSE)*J37))</f>
        <v/>
      </c>
      <c r="L37" s="132"/>
      <c r="M37" s="316"/>
      <c r="N37" s="314" t="str">
        <f>IF(AND(OR($F37="Full Professor",$F37="Associate Professor",$F37="Assistant Professor"),M37&gt;20),"Rate too high!",IF(OR($F37="",M37=""),"",VLOOKUP($F37,Maxima!$A$12:$B$18,2, FALSE)*M37))</f>
        <v/>
      </c>
      <c r="O37" s="317"/>
      <c r="P37" s="316"/>
      <c r="Q37" s="314" t="str">
        <f>IF(AND(OR($F37="Full Professor",$F37="Associate Professor",$F37="Assistant Professor"),P37&gt;20),"Rate too high!",IF(OR($F37="",P37=""),"",VLOOKUP($F37,Maxima!$A$12:$B$18,2, FALSE)*P37))</f>
        <v/>
      </c>
      <c r="R37" s="317"/>
      <c r="S37" s="135">
        <f t="shared" si="0"/>
        <v>0</v>
      </c>
    </row>
    <row r="38" spans="1:19" ht="21" customHeight="1" x14ac:dyDescent="0.2">
      <c r="A38" s="6"/>
      <c r="B38" s="486"/>
      <c r="C38" s="467"/>
      <c r="D38" s="467"/>
      <c r="E38" s="468"/>
      <c r="F38" s="175"/>
      <c r="G38" s="137"/>
      <c r="H38" s="133" t="str">
        <f>IF(AND(OR($F38="Full Professor",$F38="Associate Professor",$F38="Assistant Professor"),G38&gt;20),"Rate too high!",IF(OR($F38="",G38=""),"",VLOOKUP($F38,Maxima!$A$12:$B$18,2, FALSE)*G38))</f>
        <v/>
      </c>
      <c r="I38" s="132"/>
      <c r="J38" s="137"/>
      <c r="K38" s="133" t="str">
        <f>IF(AND(OR($F38="Full Professor",$F38="Associate Professor",$F38="Assistant Professor"),J38&gt;20),"Rate too high!",IF(OR($F38="",J38=""),"",VLOOKUP($F38,Maxima!$A$12:$B$18,2, FALSE)*J38))</f>
        <v/>
      </c>
      <c r="L38" s="132"/>
      <c r="M38" s="316"/>
      <c r="N38" s="314" t="str">
        <f>IF(AND(OR($F38="Full Professor",$F38="Associate Professor",$F38="Assistant Professor"),M38&gt;20),"Rate too high!",IF(OR($F38="",M38=""),"",VLOOKUP($F38,Maxima!$A$12:$B$18,2, FALSE)*M38))</f>
        <v/>
      </c>
      <c r="O38" s="317"/>
      <c r="P38" s="316"/>
      <c r="Q38" s="314" t="str">
        <f>IF(AND(OR($F38="Full Professor",$F38="Associate Professor",$F38="Assistant Professor"),P38&gt;20),"Rate too high!",IF(OR($F38="",P38=""),"",VLOOKUP($F38,Maxima!$A$12:$B$18,2, FALSE)*P38))</f>
        <v/>
      </c>
      <c r="R38" s="317"/>
      <c r="S38" s="135">
        <f t="shared" si="0"/>
        <v>0</v>
      </c>
    </row>
    <row r="39" spans="1:19" ht="21" customHeight="1" x14ac:dyDescent="0.2">
      <c r="A39" s="6"/>
      <c r="B39" s="486"/>
      <c r="C39" s="467"/>
      <c r="D39" s="467"/>
      <c r="E39" s="468"/>
      <c r="F39" s="175"/>
      <c r="G39" s="137"/>
      <c r="H39" s="133" t="str">
        <f>IF(AND(OR($F39="Full Professor",$F39="Associate Professor",$F39="Assistant Professor"),G39&gt;20),"Rate too high!",IF(OR($F39="",G39=""),"",VLOOKUP($F39,Maxima!$A$12:$B$18,2, FALSE)*G39))</f>
        <v/>
      </c>
      <c r="I39" s="132"/>
      <c r="J39" s="137"/>
      <c r="K39" s="133" t="str">
        <f>IF(AND(OR($F39="Full Professor",$F39="Associate Professor",$F39="Assistant Professor"),J39&gt;20),"Rate too high!",IF(OR($F39="",J39=""),"",VLOOKUP($F39,Maxima!$A$12:$B$18,2, FALSE)*J39))</f>
        <v/>
      </c>
      <c r="L39" s="132"/>
      <c r="M39" s="316"/>
      <c r="N39" s="314" t="str">
        <f>IF(AND(OR($F39="Full Professor",$F39="Associate Professor",$F39="Assistant Professor"),M39&gt;20),"Rate too high!",IF(OR($F39="",M39=""),"",VLOOKUP($F39,Maxima!$A$12:$B$18,2, FALSE)*M39))</f>
        <v/>
      </c>
      <c r="O39" s="317"/>
      <c r="P39" s="316"/>
      <c r="Q39" s="314" t="str">
        <f>IF(AND(OR($F39="Full Professor",$F39="Associate Professor",$F39="Assistant Professor"),P39&gt;20),"Rate too high!",IF(OR($F39="",P39=""),"",VLOOKUP($F39,Maxima!$A$12:$B$18,2, FALSE)*P39))</f>
        <v/>
      </c>
      <c r="R39" s="317"/>
      <c r="S39" s="135">
        <f t="shared" si="0"/>
        <v>0</v>
      </c>
    </row>
    <row r="40" spans="1:19" ht="21" customHeight="1" x14ac:dyDescent="0.2">
      <c r="A40" s="6"/>
      <c r="B40" s="486"/>
      <c r="C40" s="467"/>
      <c r="D40" s="467"/>
      <c r="E40" s="468"/>
      <c r="F40" s="175"/>
      <c r="G40" s="137"/>
      <c r="H40" s="133" t="str">
        <f>IF(AND(OR($F40="Full Professor",$F40="Associate Professor",$F40="Assistant Professor"),G40&gt;20),"Rate too high!",IF(OR($F40="",G40=""),"",VLOOKUP($F40,Maxima!$A$12:$B$18,2, FALSE)*G40))</f>
        <v/>
      </c>
      <c r="I40" s="132"/>
      <c r="J40" s="137"/>
      <c r="K40" s="133" t="str">
        <f>IF(AND(OR($F40="Full Professor",$F40="Associate Professor",$F40="Assistant Professor"),J40&gt;20),"Rate too high!",IF(OR($F40="",J40=""),"",VLOOKUP($F40,Maxima!$A$12:$B$18,2, FALSE)*J40))</f>
        <v/>
      </c>
      <c r="L40" s="132"/>
      <c r="M40" s="316"/>
      <c r="N40" s="314" t="str">
        <f>IF(AND(OR($F40="Full Professor",$F40="Associate Professor",$F40="Assistant Professor"),M40&gt;20),"Rate too high!",IF(OR($F40="",M40=""),"",VLOOKUP($F40,Maxima!$A$12:$B$18,2, FALSE)*M40))</f>
        <v/>
      </c>
      <c r="O40" s="317"/>
      <c r="P40" s="316"/>
      <c r="Q40" s="314" t="str">
        <f>IF(AND(OR($F40="Full Professor",$F40="Associate Professor",$F40="Assistant Professor"),P40&gt;20),"Rate too high!",IF(OR($F40="",P40=""),"",VLOOKUP($F40,Maxima!$A$12:$B$18,2, FALSE)*P40))</f>
        <v/>
      </c>
      <c r="R40" s="317"/>
      <c r="S40" s="135">
        <f t="shared" si="0"/>
        <v>0</v>
      </c>
    </row>
    <row r="41" spans="1:19" ht="21" customHeight="1" x14ac:dyDescent="0.2">
      <c r="A41" s="6"/>
      <c r="B41" s="486"/>
      <c r="C41" s="467"/>
      <c r="D41" s="467"/>
      <c r="E41" s="468"/>
      <c r="F41" s="175"/>
      <c r="G41" s="137"/>
      <c r="H41" s="133" t="str">
        <f>IF(AND(OR($F41="Full Professor",$F41="Associate Professor",$F41="Assistant Professor"),G41&gt;20),"Rate too high!",IF(OR($F41="",G41=""),"",VLOOKUP($F41,Maxima!$A$12:$B$18,2, FALSE)*G41))</f>
        <v/>
      </c>
      <c r="I41" s="132"/>
      <c r="J41" s="137"/>
      <c r="K41" s="133" t="str">
        <f>IF(AND(OR($F41="Full Professor",$F41="Associate Professor",$F41="Assistant Professor"),J41&gt;20),"Rate too high!",IF(OR($F41="",J41=""),"",VLOOKUP($F41,Maxima!$A$12:$B$18,2, FALSE)*J41))</f>
        <v/>
      </c>
      <c r="L41" s="132"/>
      <c r="M41" s="316"/>
      <c r="N41" s="314" t="str">
        <f>IF(AND(OR($F41="Full Professor",$F41="Associate Professor",$F41="Assistant Professor"),M41&gt;20),"Rate too high!",IF(OR($F41="",M41=""),"",VLOOKUP($F41,Maxima!$A$12:$B$18,2, FALSE)*M41))</f>
        <v/>
      </c>
      <c r="O41" s="317"/>
      <c r="P41" s="316"/>
      <c r="Q41" s="314" t="str">
        <f>IF(AND(OR($F41="Full Professor",$F41="Associate Professor",$F41="Assistant Professor"),P41&gt;20),"Rate too high!",IF(OR($F41="",P41=""),"",VLOOKUP($F41,Maxima!$A$12:$B$18,2, FALSE)*P41))</f>
        <v/>
      </c>
      <c r="R41" s="317"/>
      <c r="S41" s="135">
        <f t="shared" si="0"/>
        <v>0</v>
      </c>
    </row>
    <row r="42" spans="1:19" ht="21" customHeight="1" x14ac:dyDescent="0.2">
      <c r="A42" s="6"/>
      <c r="B42" s="486"/>
      <c r="C42" s="467"/>
      <c r="D42" s="467"/>
      <c r="E42" s="468"/>
      <c r="F42" s="175"/>
      <c r="G42" s="137"/>
      <c r="H42" s="133" t="str">
        <f>IF(AND(OR($F42="Full Professor",$F42="Associate Professor",$F42="Assistant Professor"),G42&gt;20),"Rate too high!",IF(OR($F42="",G42=""),"",VLOOKUP($F42,Maxima!$A$12:$B$18,2, FALSE)*G42))</f>
        <v/>
      </c>
      <c r="I42" s="132"/>
      <c r="J42" s="137"/>
      <c r="K42" s="133" t="str">
        <f>IF(AND(OR($F42="Full Professor",$F42="Associate Professor",$F42="Assistant Professor"),J42&gt;20),"Rate too high!",IF(OR($F42="",J42=""),"",VLOOKUP($F42,Maxima!$A$12:$B$18,2, FALSE)*J42))</f>
        <v/>
      </c>
      <c r="L42" s="132"/>
      <c r="M42" s="316"/>
      <c r="N42" s="314" t="str">
        <f>IF(AND(OR($F42="Full Professor",$F42="Associate Professor",$F42="Assistant Professor"),M42&gt;20),"Rate too high!",IF(OR($F42="",M42=""),"",VLOOKUP($F42,Maxima!$A$12:$B$18,2, FALSE)*M42))</f>
        <v/>
      </c>
      <c r="O42" s="317"/>
      <c r="P42" s="316"/>
      <c r="Q42" s="314" t="str">
        <f>IF(AND(OR($F42="Full Professor",$F42="Associate Professor",$F42="Assistant Professor"),P42&gt;20),"Rate too high!",IF(OR($F42="",P42=""),"",VLOOKUP($F42,Maxima!$A$12:$B$18,2, FALSE)*P42))</f>
        <v/>
      </c>
      <c r="R42" s="317"/>
      <c r="S42" s="135">
        <f t="shared" si="0"/>
        <v>0</v>
      </c>
    </row>
    <row r="43" spans="1:19" ht="21" customHeight="1" x14ac:dyDescent="0.2">
      <c r="A43" s="6"/>
      <c r="B43" s="486"/>
      <c r="C43" s="467"/>
      <c r="D43" s="467"/>
      <c r="E43" s="468"/>
      <c r="F43" s="175"/>
      <c r="G43" s="137"/>
      <c r="H43" s="133" t="str">
        <f>IF(AND(OR($F43="Full Professor",$F43="Associate Professor",$F43="Assistant Professor"),G43&gt;20),"Rate too high!",IF(OR($F43="",G43=""),"",VLOOKUP($F43,Maxima!$A$12:$B$18,2, FALSE)*G43))</f>
        <v/>
      </c>
      <c r="I43" s="132"/>
      <c r="J43" s="137"/>
      <c r="K43" s="133" t="str">
        <f>IF(AND(OR($F43="Full Professor",$F43="Associate Professor",$F43="Assistant Professor"),J43&gt;20),"Rate too high!",IF(OR($F43="",J43=""),"",VLOOKUP($F43,Maxima!$A$12:$B$18,2, FALSE)*J43))</f>
        <v/>
      </c>
      <c r="L43" s="132"/>
      <c r="M43" s="316"/>
      <c r="N43" s="314" t="str">
        <f>IF(AND(OR($F43="Full Professor",$F43="Associate Professor",$F43="Assistant Professor"),M43&gt;20),"Rate too high!",IF(OR($F43="",M43=""),"",VLOOKUP($F43,Maxima!$A$12:$B$18,2, FALSE)*M43))</f>
        <v/>
      </c>
      <c r="O43" s="317"/>
      <c r="P43" s="316"/>
      <c r="Q43" s="314" t="str">
        <f>IF(AND(OR($F43="Full Professor",$F43="Associate Professor",$F43="Assistant Professor"),P43&gt;20),"Rate too high!",IF(OR($F43="",P43=""),"",VLOOKUP($F43,Maxima!$A$12:$B$18,2, FALSE)*P43))</f>
        <v/>
      </c>
      <c r="R43" s="317"/>
      <c r="S43" s="135">
        <f t="shared" si="0"/>
        <v>0</v>
      </c>
    </row>
    <row r="44" spans="1:19" ht="21" customHeight="1" x14ac:dyDescent="0.2">
      <c r="A44" s="6"/>
      <c r="B44" s="486"/>
      <c r="C44" s="467"/>
      <c r="D44" s="467"/>
      <c r="E44" s="468"/>
      <c r="F44" s="175"/>
      <c r="G44" s="137"/>
      <c r="H44" s="133" t="str">
        <f>IF(AND(OR($F44="Full Professor",$F44="Associate Professor",$F44="Assistant Professor"),G44&gt;20),"Rate too high!",IF(OR($F44="",G44=""),"",VLOOKUP($F44,Maxima!$A$12:$B$18,2, FALSE)*G44))</f>
        <v/>
      </c>
      <c r="I44" s="132"/>
      <c r="J44" s="137"/>
      <c r="K44" s="133" t="str">
        <f>IF(AND(OR($F44="Full Professor",$F44="Associate Professor",$F44="Assistant Professor"),J44&gt;20),"Rate too high!",IF(OR($F44="",J44=""),"",VLOOKUP($F44,Maxima!$A$12:$B$18,2, FALSE)*J44))</f>
        <v/>
      </c>
      <c r="L44" s="132"/>
      <c r="M44" s="316"/>
      <c r="N44" s="314" t="str">
        <f>IF(AND(OR($F44="Full Professor",$F44="Associate Professor",$F44="Assistant Professor"),M44&gt;20),"Rate too high!",IF(OR($F44="",M44=""),"",VLOOKUP($F44,Maxima!$A$12:$B$18,2, FALSE)*M44))</f>
        <v/>
      </c>
      <c r="O44" s="317"/>
      <c r="P44" s="316"/>
      <c r="Q44" s="314" t="str">
        <f>IF(AND(OR($F44="Full Professor",$F44="Associate Professor",$F44="Assistant Professor"),P44&gt;20),"Rate too high!",IF(OR($F44="",P44=""),"",VLOOKUP($F44,Maxima!$A$12:$B$18,2, FALSE)*P44))</f>
        <v/>
      </c>
      <c r="R44" s="317"/>
      <c r="S44" s="135">
        <f t="shared" si="0"/>
        <v>0</v>
      </c>
    </row>
    <row r="45" spans="1:19" ht="21" customHeight="1" x14ac:dyDescent="0.2">
      <c r="A45" s="6"/>
      <c r="B45" s="486"/>
      <c r="C45" s="467"/>
      <c r="D45" s="467"/>
      <c r="E45" s="468"/>
      <c r="F45" s="175"/>
      <c r="G45" s="137"/>
      <c r="H45" s="133" t="str">
        <f>IF(AND(OR($F45="Full Professor",$F45="Associate Professor",$F45="Assistant Professor"),G45&gt;20),"Rate too high!",IF(OR($F45="",G45=""),"",VLOOKUP($F45,Maxima!$A$12:$B$18,2, FALSE)*G45))</f>
        <v/>
      </c>
      <c r="I45" s="132"/>
      <c r="J45" s="137"/>
      <c r="K45" s="133" t="str">
        <f>IF(AND(OR($F45="Full Professor",$F45="Associate Professor",$F45="Assistant Professor"),J45&gt;20),"Rate too high!",IF(OR($F45="",J45=""),"",VLOOKUP($F45,Maxima!$A$12:$B$18,2, FALSE)*J45))</f>
        <v/>
      </c>
      <c r="L45" s="132"/>
      <c r="M45" s="316"/>
      <c r="N45" s="314" t="str">
        <f>IF(AND(OR($F45="Full Professor",$F45="Associate Professor",$F45="Assistant Professor"),M45&gt;20),"Rate too high!",IF(OR($F45="",M45=""),"",VLOOKUP($F45,Maxima!$A$12:$B$18,2, FALSE)*M45))</f>
        <v/>
      </c>
      <c r="O45" s="317"/>
      <c r="P45" s="316"/>
      <c r="Q45" s="314" t="str">
        <f>IF(AND(OR($F45="Full Professor",$F45="Associate Professor",$F45="Assistant Professor"),P45&gt;20),"Rate too high!",IF(OR($F45="",P45=""),"",VLOOKUP($F45,Maxima!$A$12:$B$18,2, FALSE)*P45))</f>
        <v/>
      </c>
      <c r="R45" s="317"/>
      <c r="S45" s="135">
        <f t="shared" si="0"/>
        <v>0</v>
      </c>
    </row>
    <row r="46" spans="1:19" ht="21" customHeight="1" x14ac:dyDescent="0.2">
      <c r="A46" s="6"/>
      <c r="B46" s="486"/>
      <c r="C46" s="467"/>
      <c r="D46" s="467"/>
      <c r="E46" s="468"/>
      <c r="F46" s="175"/>
      <c r="G46" s="137"/>
      <c r="H46" s="133" t="str">
        <f>IF(AND(OR($F46="Full Professor",$F46="Associate Professor",$F46="Assistant Professor"),G46&gt;20),"Rate too high!",IF(OR($F46="",G46=""),"",VLOOKUP($F46,Maxima!$A$12:$B$18,2, FALSE)*G46))</f>
        <v/>
      </c>
      <c r="I46" s="132"/>
      <c r="J46" s="137"/>
      <c r="K46" s="133" t="str">
        <f>IF(AND(OR($F46="Full Professor",$F46="Associate Professor",$F46="Assistant Professor"),J46&gt;20),"Rate too high!",IF(OR($F46="",J46=""),"",VLOOKUP($F46,Maxima!$A$12:$B$18,2, FALSE)*J46))</f>
        <v/>
      </c>
      <c r="L46" s="132"/>
      <c r="M46" s="316"/>
      <c r="N46" s="314" t="str">
        <f>IF(AND(OR($F46="Full Professor",$F46="Associate Professor",$F46="Assistant Professor"),M46&gt;20),"Rate too high!",IF(OR($F46="",M46=""),"",VLOOKUP($F46,Maxima!$A$12:$B$18,2, FALSE)*M46))</f>
        <v/>
      </c>
      <c r="O46" s="317"/>
      <c r="P46" s="316"/>
      <c r="Q46" s="314" t="str">
        <f>IF(AND(OR($F46="Full Professor",$F46="Associate Professor",$F46="Assistant Professor"),P46&gt;20),"Rate too high!",IF(OR($F46="",P46=""),"",VLOOKUP($F46,Maxima!$A$12:$B$18,2, FALSE)*P46))</f>
        <v/>
      </c>
      <c r="R46" s="317"/>
      <c r="S46" s="135">
        <f t="shared" si="0"/>
        <v>0</v>
      </c>
    </row>
    <row r="47" spans="1:19" ht="21" customHeight="1" x14ac:dyDescent="0.2">
      <c r="A47" s="6"/>
      <c r="B47" s="486"/>
      <c r="C47" s="467"/>
      <c r="D47" s="467"/>
      <c r="E47" s="468"/>
      <c r="F47" s="175"/>
      <c r="G47" s="137"/>
      <c r="H47" s="133" t="str">
        <f>IF(AND(OR($F47="Full Professor",$F47="Associate Professor",$F47="Assistant Professor"),G47&gt;20),"Rate too high!",IF(OR($F47="",G47=""),"",VLOOKUP($F47,Maxima!$A$12:$B$18,2, FALSE)*G47))</f>
        <v/>
      </c>
      <c r="I47" s="132"/>
      <c r="J47" s="137"/>
      <c r="K47" s="133" t="str">
        <f>IF(AND(OR($F47="Full Professor",$F47="Associate Professor",$F47="Assistant Professor"),J47&gt;20),"Rate too high!",IF(OR($F47="",J47=""),"",VLOOKUP($F47,Maxima!$A$12:$B$18,2, FALSE)*J47))</f>
        <v/>
      </c>
      <c r="L47" s="132"/>
      <c r="M47" s="316"/>
      <c r="N47" s="314" t="str">
        <f>IF(AND(OR($F47="Full Professor",$F47="Associate Professor",$F47="Assistant Professor"),M47&gt;20),"Rate too high!",IF(OR($F47="",M47=""),"",VLOOKUP($F47,Maxima!$A$12:$B$18,2, FALSE)*M47))</f>
        <v/>
      </c>
      <c r="O47" s="317"/>
      <c r="P47" s="316"/>
      <c r="Q47" s="314" t="str">
        <f>IF(AND(OR($F47="Full Professor",$F47="Associate Professor",$F47="Assistant Professor"),P47&gt;20),"Rate too high!",IF(OR($F47="",P47=""),"",VLOOKUP($F47,Maxima!$A$12:$B$18,2, FALSE)*P47))</f>
        <v/>
      </c>
      <c r="R47" s="317"/>
      <c r="S47" s="135">
        <f t="shared" si="0"/>
        <v>0</v>
      </c>
    </row>
    <row r="48" spans="1:19" ht="21" customHeight="1" thickBot="1" x14ac:dyDescent="0.25">
      <c r="A48" s="6"/>
      <c r="B48" s="487"/>
      <c r="C48" s="504"/>
      <c r="D48" s="504"/>
      <c r="E48" s="505"/>
      <c r="F48" s="176"/>
      <c r="G48" s="137"/>
      <c r="H48" s="133" t="str">
        <f>IF(AND(OR($F48="Full Professor",$F48="Associate Professor",$F48="Assistant Professor"),G48&gt;20),"Rate too high!",IF(OR($F48="",G48=""),"",VLOOKUP($F48,Maxima!$A$12:$B$18,2, FALSE)*G48))</f>
        <v/>
      </c>
      <c r="I48" s="132"/>
      <c r="J48" s="137"/>
      <c r="K48" s="133" t="str">
        <f>IF(AND(OR($F48="Full Professor",$F48="Associate Professor",$F48="Assistant Professor"),J48&gt;20),"Rate too high!",IF(OR($F48="",J48=""),"",VLOOKUP($F48,Maxima!$A$12:$B$18,2, FALSE)*J48))</f>
        <v/>
      </c>
      <c r="L48" s="132"/>
      <c r="M48" s="316"/>
      <c r="N48" s="314" t="str">
        <f>IF(AND(OR($F48="Full Professor",$F48="Associate Professor",$F48="Assistant Professor"),M48&gt;20),"Rate too high!",IF(OR($F48="",M48=""),"",VLOOKUP($F48,Maxima!$A$12:$B$18,2, FALSE)*M48))</f>
        <v/>
      </c>
      <c r="O48" s="317"/>
      <c r="P48" s="316"/>
      <c r="Q48" s="314" t="str">
        <f>IF(AND(OR($F48="Full Professor",$F48="Associate Professor",$F48="Assistant Professor"),P48&gt;20),"Rate too high!",IF(OR($F48="",P48=""),"",VLOOKUP($F48,Maxima!$A$12:$B$18,2, FALSE)*P48))</f>
        <v/>
      </c>
      <c r="R48" s="317"/>
      <c r="S48" s="135">
        <f t="shared" si="0"/>
        <v>0</v>
      </c>
    </row>
    <row r="49" spans="1:19" ht="32.25" customHeight="1" thickBot="1" x14ac:dyDescent="0.25">
      <c r="A49" s="6"/>
      <c r="B49" s="10"/>
      <c r="F49" s="173" t="s">
        <v>49</v>
      </c>
      <c r="G49" s="171"/>
      <c r="H49" s="172"/>
      <c r="I49" s="136">
        <f>SUM(I19:I48)</f>
        <v>0</v>
      </c>
      <c r="J49" s="171"/>
      <c r="K49" s="172"/>
      <c r="L49" s="136">
        <f>SUM(L19:L48)</f>
        <v>0</v>
      </c>
      <c r="M49" s="171"/>
      <c r="N49" s="172"/>
      <c r="O49" s="315">
        <f>SUM(O19:O48)</f>
        <v>0</v>
      </c>
      <c r="P49" s="171"/>
      <c r="Q49" s="172"/>
      <c r="R49" s="315">
        <f>SUM(R19:R48)</f>
        <v>0</v>
      </c>
      <c r="S49" s="136">
        <f>SUM(S19:S48)</f>
        <v>0</v>
      </c>
    </row>
    <row r="50" spans="1:19" s="11" customFormat="1" x14ac:dyDescent="0.2">
      <c r="A50" s="60"/>
      <c r="B50" s="27"/>
      <c r="C50" s="27"/>
      <c r="D50" s="27"/>
      <c r="E50" s="27"/>
      <c r="F50" s="27"/>
      <c r="G50" s="27"/>
      <c r="H50" s="61"/>
      <c r="I50" s="179"/>
      <c r="J50" s="27"/>
      <c r="K50" s="27"/>
      <c r="L50" s="179"/>
      <c r="M50" s="62"/>
      <c r="O50" s="180"/>
      <c r="R50" s="180"/>
    </row>
    <row r="51" spans="1:19" s="11" customFormat="1" x14ac:dyDescent="0.2">
      <c r="A51" s="63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</row>
    <row r="52" spans="1:19" ht="15.75" x14ac:dyDescent="0.2">
      <c r="A52" s="49" t="s">
        <v>17</v>
      </c>
      <c r="B52" s="168" t="s">
        <v>122</v>
      </c>
      <c r="E52" s="65"/>
    </row>
    <row r="53" spans="1:19" ht="24" customHeight="1" thickBot="1" x14ac:dyDescent="0.25">
      <c r="B53" s="5" t="s">
        <v>91</v>
      </c>
      <c r="J53" s="522"/>
    </row>
    <row r="54" spans="1:19" ht="36" customHeight="1" thickBot="1" x14ac:dyDescent="0.25">
      <c r="H54" s="192">
        <f>'General Information'!F13</f>
        <v>0</v>
      </c>
      <c r="I54" s="192">
        <f>'General Information'!G13</f>
        <v>0</v>
      </c>
      <c r="J54" s="523"/>
      <c r="K54" s="421" t="s">
        <v>54</v>
      </c>
      <c r="L54" s="423"/>
      <c r="M54" s="421" t="s">
        <v>55</v>
      </c>
      <c r="N54" s="423"/>
      <c r="O54" s="415" t="s">
        <v>56</v>
      </c>
      <c r="P54" s="417"/>
      <c r="Q54" s="415" t="s">
        <v>57</v>
      </c>
      <c r="R54" s="417"/>
    </row>
    <row r="55" spans="1:19" ht="33.75" customHeight="1" x14ac:dyDescent="0.2">
      <c r="B55" s="492"/>
      <c r="C55" s="495" t="s">
        <v>58</v>
      </c>
      <c r="D55" s="496"/>
      <c r="E55" s="497"/>
      <c r="F55" s="445" t="s">
        <v>59</v>
      </c>
      <c r="G55" s="445"/>
      <c r="H55" s="477" t="s">
        <v>71</v>
      </c>
      <c r="I55" s="478"/>
      <c r="J55" s="510" t="s">
        <v>72</v>
      </c>
      <c r="K55" s="501" t="s">
        <v>73</v>
      </c>
      <c r="L55" s="512" t="s">
        <v>70</v>
      </c>
      <c r="M55" s="501" t="s">
        <v>73</v>
      </c>
      <c r="N55" s="512" t="s">
        <v>70</v>
      </c>
      <c r="O55" s="527" t="s">
        <v>73</v>
      </c>
      <c r="P55" s="529" t="s">
        <v>70</v>
      </c>
      <c r="Q55" s="527" t="s">
        <v>73</v>
      </c>
      <c r="R55" s="529" t="s">
        <v>70</v>
      </c>
      <c r="S55" s="525" t="s">
        <v>74</v>
      </c>
    </row>
    <row r="56" spans="1:19" ht="27.75" customHeight="1" thickBot="1" x14ac:dyDescent="0.25">
      <c r="B56" s="493"/>
      <c r="C56" s="498"/>
      <c r="D56" s="499"/>
      <c r="E56" s="500"/>
      <c r="F56" s="447"/>
      <c r="G56" s="447"/>
      <c r="H56" s="229" t="s">
        <v>46</v>
      </c>
      <c r="I56" s="230" t="s">
        <v>47</v>
      </c>
      <c r="J56" s="511"/>
      <c r="K56" s="502"/>
      <c r="L56" s="513"/>
      <c r="M56" s="502"/>
      <c r="N56" s="513"/>
      <c r="O56" s="528"/>
      <c r="P56" s="530"/>
      <c r="Q56" s="528"/>
      <c r="R56" s="530"/>
      <c r="S56" s="526"/>
    </row>
    <row r="57" spans="1:19" ht="55.5" customHeight="1" x14ac:dyDescent="0.2">
      <c r="B57" s="485" t="str">
        <f>IF('General Information'!C8="","",'General Information'!C8)</f>
        <v/>
      </c>
      <c r="C57" s="373"/>
      <c r="D57" s="373"/>
      <c r="E57" s="374"/>
      <c r="F57" s="473"/>
      <c r="G57" s="420"/>
      <c r="H57" s="189"/>
      <c r="I57" s="275"/>
      <c r="J57" s="280"/>
      <c r="K57" s="278"/>
      <c r="L57" s="182">
        <f>IF($J57=0,0,IF(AND($I57+$H57/12+1/$J57&gt;='General Information'!$G$13+'General Information'!$F$13/12+1, $I57+$H57/12 &lt;= 'General Information'!$G$13+'General Information'!$F$13/12 ), $F57*$J57/1*K57/1, IF($I57+$H57/12+1/$J57 &lt; 'General Information'!$G$13+'General Information'!$F$13/12+1, MAX(0, $F57*$J57/1*K57/1*($I57+$H57/12+1/$J57-('General Information'!$G$13+'General Information'!$F$13/12))), MAX($F57*$J57/1*K57/1*('General Information'!$G$13+'General Information'!$F$13/12+1 -($I57+$H57/12)),0) )))</f>
        <v>0</v>
      </c>
      <c r="M57" s="137"/>
      <c r="N57" s="182">
        <f>IF($J57=0,0,IF(AND($I57+$H57/12+1/$J57&gt;='General Information'!$G$13+'General Information'!$F$13/12+2, $I57+$H57/12 &lt;= 'General Information'!$G$13+'General Information'!$F$13/12+1 ), $F57*$J57/1*M57/1, IF($I57+$H57/12+1/$J57 &lt; 'General Information'!$G$13+'General Information'!$F$13/12+2, MAX(0, $F57*$J57/1*M57/1*($I57+$H57/12+1/$J57-('General Information'!$G$13+'General Information'!$F$13/12+1))), MAX($F57*$J57/1*M57/1*('General Information'!$G$13+'General Information'!$F$13/12+2 -($I57+$H57/12)),0) )))</f>
        <v>0</v>
      </c>
      <c r="O57" s="316"/>
      <c r="P57" s="334">
        <f>IF($J57=0,0,IF(AND($I57+$H57/12+1/$J57&gt;='General Information'!$G$13+'General Information'!$F$13/12+3, $I57+$H57/12 &lt;= 'General Information'!$G$13+'General Information'!$F$13/12+2 ), $F57*$J57/1*O57/1, IF($I57+$H57/12+1/$J57 &lt; 'General Information'!$G$13+'General Information'!$F$13/12+3, MAX(0, $F57*$J57/1*O57/100*($I57+$H57/12+1/$J57-('General Information'!$G$13+'General Information'!$F$13/12+2))), MAX($F57*$J57/1*O57/1*('General Information'!$G$13+'General Information'!$F$13/12+3 -($I57+$H57/12)),0) )))</f>
        <v>0</v>
      </c>
      <c r="Q57" s="316"/>
      <c r="R57" s="334">
        <f>IF($J57=0,0,IF(AND($I57+$H57/12+1/$J57&gt;='General Information'!$G$13+'General Information'!$F$13/12+4, $I57+$H57/12 &lt;= 'General Information'!$G$13+'General Information'!$F$13/12+3 ), $F57*$J57/1*Q57/1, IF($I57+$H57/12+1/$J57 &lt; 'General Information'!$G$13+'General Information'!$F$13/12+4, MAX(0, $F57*$J57/1*Q57/1*($I57+$H57/12+1/$J57-('General Information'!$G$13+'General Information'!$F$13/12+3))), MAX($F57*$J57/1*Q57/1*('General Information'!$G$13+'General Information'!$F$13/12+4 -($I57+$H57/12)),0) )))</f>
        <v>0</v>
      </c>
      <c r="S57" s="141">
        <f>L57+N57+P57+R57</f>
        <v>0</v>
      </c>
    </row>
    <row r="58" spans="1:19" ht="55.5" customHeight="1" x14ac:dyDescent="0.2">
      <c r="B58" s="486"/>
      <c r="C58" s="464"/>
      <c r="D58" s="464"/>
      <c r="E58" s="465"/>
      <c r="F58" s="466"/>
      <c r="G58" s="402"/>
      <c r="H58" s="191"/>
      <c r="I58" s="276"/>
      <c r="J58" s="279"/>
      <c r="K58" s="278"/>
      <c r="L58" s="183">
        <f>IF($J58=0,0,IF(AND($I58+$H58/12+1/$J58&gt;='General Information'!$G$13+'General Information'!$F$13/12+1, $I58+$H58/12 &lt;= 'General Information'!$G$13+'General Information'!$F$13/12 ), $F58*$J58/1*K58/1, IF($I58+$H58/12+1/$J58 &lt; 'General Information'!$G$13+'General Information'!$F$13/12+1, MAX(0, $F58*$J58/1*K58/1*($I58+$H58/12+1/$J58-('General Information'!$G$13+'General Information'!$F$13/12))), MAX($F58*$J58/1*K58/1*('General Information'!$G$13+'General Information'!$F$13/12+1 -($I58+$H58/12)),0) )))</f>
        <v>0</v>
      </c>
      <c r="M58" s="137"/>
      <c r="N58" s="183">
        <f>IF($J58=0,0,IF(AND($I58+$H58/12+1/$J58&gt;='General Information'!$G$13+'General Information'!$F$13/12+2, $I58+$H58/12 &lt;= 'General Information'!$G$13+'General Information'!$F$13/12+1 ), $F58*$J58/1*M58/1, IF($I58+$H58/12+1/$J58 &lt; 'General Information'!$G$13+'General Information'!$F$13/12+2, MAX(0, $F58*$J58/1*M58/1*($I58+$H58/12+1/$J58-('General Information'!$G$13+'General Information'!$F$13/12+1))), MAX($F58*$J58/1*M58/1*('General Information'!$G$13+'General Information'!$F$13/12+2 -($I58+$H58/12)),0) )))</f>
        <v>0</v>
      </c>
      <c r="O58" s="316"/>
      <c r="P58" s="335">
        <f>IF($J58=0,0,IF(AND($I58+$H58/12+1/$J58&gt;='General Information'!$G$13+'General Information'!$F$13/12+3, $I58+$H58/12 &lt;= 'General Information'!$G$13+'General Information'!$F$13/12+2 ), $F58*$J58/1*O58/1, IF($I58+$H58/12+1/$J58 &lt; 'General Information'!$G$13+'General Information'!$F$13/12+3, MAX(0, $F58*$J58/1*O58/100*($I58+$H58/12+1/$J58-('General Information'!$G$13+'General Information'!$F$13/12+2))), MAX($F58*$J58/1*O58/1*('General Information'!$G$13+'General Information'!$F$13/12+3 -($I58+$H58/12)),0) )))</f>
        <v>0</v>
      </c>
      <c r="Q58" s="316"/>
      <c r="R58" s="335">
        <f>IF($J58=0,0,IF(AND($I58+$H58/12+1/$J58&gt;='General Information'!$G$13+'General Information'!$F$13/12+4, $I58+$H58/12 &lt;= 'General Information'!$G$13+'General Information'!$F$13/12+3 ), $F58*$J58/1*Q58/1, IF($I58+$H58/12+1/$J58 &lt; 'General Information'!$G$13+'General Information'!$F$13/12+4, MAX(0, $F58*$J58/1*Q58/1*($I58+$H58/12+1/$J58-('General Information'!$G$13+'General Information'!$F$13/12+3))), MAX($F58*$J58/1*Q58/1*('General Information'!$G$13+'General Information'!$F$13/12+4 -($I58+$H58/12)),0) )))</f>
        <v>0</v>
      </c>
      <c r="S58" s="185">
        <f t="shared" ref="S58:S70" si="1">L58+N58+P58+R58</f>
        <v>0</v>
      </c>
    </row>
    <row r="59" spans="1:19" ht="55.5" customHeight="1" x14ac:dyDescent="0.2">
      <c r="B59" s="486"/>
      <c r="C59" s="464"/>
      <c r="D59" s="464"/>
      <c r="E59" s="465"/>
      <c r="F59" s="466"/>
      <c r="G59" s="402"/>
      <c r="H59" s="191"/>
      <c r="I59" s="276"/>
      <c r="J59" s="279"/>
      <c r="K59" s="278"/>
      <c r="L59" s="183">
        <f>IF($J59=0,0,IF(AND($I59+$H59/12+1/$J59&gt;='General Information'!$G$13+'General Information'!$F$13/12+1, $I59+$H59/12 &lt;= 'General Information'!$G$13+'General Information'!$F$13/12 ), $F59*$J59/1*K59/1, IF($I59+$H59/12+1/$J59 &lt; 'General Information'!$G$13+'General Information'!$F$13/12+1, MAX(0, $F59*$J59/1*K59/1*($I59+$H59/12+1/$J59-('General Information'!$G$13+'General Information'!$F$13/12))), MAX($F59*$J59/1*K59/1*('General Information'!$G$13+'General Information'!$F$13/12+1 -($I59+$H59/12)),0) )))</f>
        <v>0</v>
      </c>
      <c r="M59" s="137"/>
      <c r="N59" s="183">
        <f>IF($J59=0,0,IF(AND($I59+$H59/12+1/$J59&gt;='General Information'!$G$13+'General Information'!$F$13/12+2, $I59+$H59/12 &lt;= 'General Information'!$G$13+'General Information'!$F$13/12+1 ), $F59*$J59/1*M59/1, IF($I59+$H59/12+1/$J59 &lt; 'General Information'!$G$13+'General Information'!$F$13/12+2, MAX(0, $F59*$J59/1*M59/1*($I59+$H59/12+1/$J59-('General Information'!$G$13+'General Information'!$F$13/12+1))), MAX($F59*$J59/1*M59/1*('General Information'!$G$13+'General Information'!$F$13/12+2 -($I59+$H59/12)),0) )))</f>
        <v>0</v>
      </c>
      <c r="O59" s="316"/>
      <c r="P59" s="335">
        <f>IF($J59=0,0,IF(AND($I59+$H59/12+1/$J59&gt;='General Information'!$G$13+'General Information'!$F$13/12+3, $I59+$H59/12 &lt;= 'General Information'!$G$13+'General Information'!$F$13/12+2 ), $F59*$J59/1*O59/1, IF($I59+$H59/12+1/$J59 &lt; 'General Information'!$G$13+'General Information'!$F$13/12+3, MAX(0, $F59*$J59/1*O59/100*($I59+$H59/12+1/$J59-('General Information'!$G$13+'General Information'!$F$13/12+2))), MAX($F59*$J59/1*O59/1*('General Information'!$G$13+'General Information'!$F$13/12+3 -($I59+$H59/12)),0) )))</f>
        <v>0</v>
      </c>
      <c r="Q59" s="316"/>
      <c r="R59" s="335">
        <f>IF($J59=0,0,IF(AND($I59+$H59/12+1/$J59&gt;='General Information'!$G$13+'General Information'!$F$13/12+4, $I59+$H59/12 &lt;= 'General Information'!$G$13+'General Information'!$F$13/12+3 ), $F59*$J59/1*Q59/1, IF($I59+$H59/12+1/$J59 &lt; 'General Information'!$G$13+'General Information'!$F$13/12+4, MAX(0, $F59*$J59/1*Q59/1*($I59+$H59/12+1/$J59-('General Information'!$G$13+'General Information'!$F$13/12+3))), MAX($F59*$J59/1*Q59/1*('General Information'!$G$13+'General Information'!$F$13/12+4 -($I59+$H59/12)),0) )))</f>
        <v>0</v>
      </c>
      <c r="S59" s="185">
        <f t="shared" si="1"/>
        <v>0</v>
      </c>
    </row>
    <row r="60" spans="1:19" ht="55.5" customHeight="1" x14ac:dyDescent="0.2">
      <c r="B60" s="486"/>
      <c r="C60" s="464"/>
      <c r="D60" s="464"/>
      <c r="E60" s="465"/>
      <c r="F60" s="466"/>
      <c r="G60" s="402"/>
      <c r="H60" s="191"/>
      <c r="I60" s="276"/>
      <c r="J60" s="279"/>
      <c r="K60" s="278"/>
      <c r="L60" s="183">
        <f>IF($J60=0,0,IF(AND($I60+$H60/12+1/$J60&gt;='General Information'!$G$13+'General Information'!$F$13/12+1, $I60+$H60/12 &lt;= 'General Information'!$G$13+'General Information'!$F$13/12 ), $F60*$J60/1*K60/1, IF($I60+$H60/12+1/$J60 &lt; 'General Information'!$G$13+'General Information'!$F$13/12+1, MAX(0, $F60*$J60/1*K60/1*($I60+$H60/12+1/$J60-('General Information'!$G$13+'General Information'!$F$13/12))), MAX($F60*$J60/1*K60/1*('General Information'!$G$13+'General Information'!$F$13/12+1 -($I60+$H60/12)),0) )))</f>
        <v>0</v>
      </c>
      <c r="M60" s="137"/>
      <c r="N60" s="183">
        <f>IF($J60=0,0,IF(AND($I60+$H60/12+1/$J60&gt;='General Information'!$G$13+'General Information'!$F$13/12+2, $I60+$H60/12 &lt;= 'General Information'!$G$13+'General Information'!$F$13/12+1 ), $F60*$J60/1*M60/1, IF($I60+$H60/12+1/$J60 &lt; 'General Information'!$G$13+'General Information'!$F$13/12+2, MAX(0, $F60*$J60/1*M60/1*($I60+$H60/12+1/$J60-('General Information'!$G$13+'General Information'!$F$13/12+1))), MAX($F60*$J60/1*M60/1*('General Information'!$G$13+'General Information'!$F$13/12+2 -($I60+$H60/12)),0) )))</f>
        <v>0</v>
      </c>
      <c r="O60" s="316"/>
      <c r="P60" s="335">
        <f>IF($J60=0,0,IF(AND($I60+$H60/12+1/$J60&gt;='General Information'!$G$13+'General Information'!$F$13/12+3, $I60+$H60/12 &lt;= 'General Information'!$G$13+'General Information'!$F$13/12+2 ), $F60*$J60/1*O60/1, IF($I60+$H60/12+1/$J60 &lt; 'General Information'!$G$13+'General Information'!$F$13/12+3, MAX(0, $F60*$J60/1*O60/100*($I60+$H60/12+1/$J60-('General Information'!$G$13+'General Information'!$F$13/12+2))), MAX($F60*$J60/1*O60/1*('General Information'!$G$13+'General Information'!$F$13/12+3 -($I60+$H60/12)),0) )))</f>
        <v>0</v>
      </c>
      <c r="Q60" s="316"/>
      <c r="R60" s="335">
        <f>IF($J60=0,0,IF(AND($I60+$H60/12+1/$J60&gt;='General Information'!$G$13+'General Information'!$F$13/12+4, $I60+$H60/12 &lt;= 'General Information'!$G$13+'General Information'!$F$13/12+3 ), $F60*$J60/1*Q60/1, IF($I60+$H60/12+1/$J60 &lt; 'General Information'!$G$13+'General Information'!$F$13/12+4, MAX(0, $F60*$J60/1*Q60/1*($I60+$H60/12+1/$J60-('General Information'!$G$13+'General Information'!$F$13/12+3))), MAX($F60*$J60/1*Q60/1*('General Information'!$G$13+'General Information'!$F$13/12+4 -($I60+$H60/12)),0) )))</f>
        <v>0</v>
      </c>
      <c r="S60" s="185">
        <f t="shared" si="1"/>
        <v>0</v>
      </c>
    </row>
    <row r="61" spans="1:19" ht="55.5" customHeight="1" x14ac:dyDescent="0.2">
      <c r="B61" s="486"/>
      <c r="C61" s="464"/>
      <c r="D61" s="464"/>
      <c r="E61" s="465"/>
      <c r="F61" s="466"/>
      <c r="G61" s="402"/>
      <c r="H61" s="191"/>
      <c r="I61" s="276"/>
      <c r="J61" s="279"/>
      <c r="K61" s="278"/>
      <c r="L61" s="183">
        <f>IF($J61=0,0,IF(AND($I61+$H61/12+1/$J61&gt;='General Information'!$G$13+'General Information'!$F$13/12+1, $I61+$H61/12 &lt;= 'General Information'!$G$13+'General Information'!$F$13/12 ), $F61*$J61/1*K61/1, IF($I61+$H61/12+1/$J61 &lt; 'General Information'!$G$13+'General Information'!$F$13/12+1, MAX(0, $F61*$J61/1*K61/1*($I61+$H61/12+1/$J61-('General Information'!$G$13+'General Information'!$F$13/12))), MAX($F61*$J61/1*K61/1*('General Information'!$G$13+'General Information'!$F$13/12+1 -($I61+$H61/12)),0) )))</f>
        <v>0</v>
      </c>
      <c r="M61" s="137"/>
      <c r="N61" s="183">
        <f>IF($J61=0,0,IF(AND($I61+$H61/12+1/$J61&gt;='General Information'!$G$13+'General Information'!$F$13/12+2, $I61+$H61/12 &lt;= 'General Information'!$G$13+'General Information'!$F$13/12+1 ), $F61*$J61/1*M61/1, IF($I61+$H61/12+1/$J61 &lt; 'General Information'!$G$13+'General Information'!$F$13/12+2, MAX(0, $F61*$J61/1*M61/1*($I61+$H61/12+1/$J61-('General Information'!$G$13+'General Information'!$F$13/12+1))), MAX($F61*$J61/1*M61/1*('General Information'!$G$13+'General Information'!$F$13/12+2 -($I61+$H61/12)),0) )))</f>
        <v>0</v>
      </c>
      <c r="O61" s="316"/>
      <c r="P61" s="335">
        <f>IF($J61=0,0,IF(AND($I61+$H61/12+1/$J61&gt;='General Information'!$G$13+'General Information'!$F$13/12+3, $I61+$H61/12 &lt;= 'General Information'!$G$13+'General Information'!$F$13/12+2 ), $F61*$J61/1*O61/1, IF($I61+$H61/12+1/$J61 &lt; 'General Information'!$G$13+'General Information'!$F$13/12+3, MAX(0, $F61*$J61/1*O61/100*($I61+$H61/12+1/$J61-('General Information'!$G$13+'General Information'!$F$13/12+2))), MAX($F61*$J61/1*O61/1*('General Information'!$G$13+'General Information'!$F$13/12+3 -($I61+$H61/12)),0) )))</f>
        <v>0</v>
      </c>
      <c r="Q61" s="316"/>
      <c r="R61" s="335">
        <f>IF($J61=0,0,IF(AND($I61+$H61/12+1/$J61&gt;='General Information'!$G$13+'General Information'!$F$13/12+4, $I61+$H61/12 &lt;= 'General Information'!$G$13+'General Information'!$F$13/12+3 ), $F61*$J61/1*Q61/1, IF($I61+$H61/12+1/$J61 &lt; 'General Information'!$G$13+'General Information'!$F$13/12+4, MAX(0, $F61*$J61/1*Q61/1*($I61+$H61/12+1/$J61-('General Information'!$G$13+'General Information'!$F$13/12+3))), MAX($F61*$J61/1*Q61/1*('General Information'!$G$13+'General Information'!$F$13/12+4 -($I61+$H61/12)),0) )))</f>
        <v>0</v>
      </c>
      <c r="S61" s="185">
        <f t="shared" si="1"/>
        <v>0</v>
      </c>
    </row>
    <row r="62" spans="1:19" ht="55.5" customHeight="1" x14ac:dyDescent="0.2">
      <c r="B62" s="486"/>
      <c r="C62" s="464"/>
      <c r="D62" s="464"/>
      <c r="E62" s="465"/>
      <c r="F62" s="466"/>
      <c r="G62" s="402"/>
      <c r="H62" s="191"/>
      <c r="I62" s="276"/>
      <c r="J62" s="279"/>
      <c r="K62" s="278"/>
      <c r="L62" s="183">
        <f>IF($J62=0,0,IF(AND($I62+$H62/12+1/$J62&gt;='General Information'!$G$13+'General Information'!$F$13/12+1, $I62+$H62/12 &lt;= 'General Information'!$G$13+'General Information'!$F$13/12 ), $F62*$J62/1*K62/1, IF($I62+$H62/12+1/$J62 &lt; 'General Information'!$G$13+'General Information'!$F$13/12+1, MAX(0, $F62*$J62/1*K62/1*($I62+$H62/12+1/$J62-('General Information'!$G$13+'General Information'!$F$13/12))), MAX($F62*$J62/1*K62/1*('General Information'!$G$13+'General Information'!$F$13/12+1 -($I62+$H62/12)),0) )))</f>
        <v>0</v>
      </c>
      <c r="M62" s="137"/>
      <c r="N62" s="183">
        <f>IF($J62=0,0,IF(AND($I62+$H62/12+1/$J62&gt;='General Information'!$G$13+'General Information'!$F$13/12+2, $I62+$H62/12 &lt;= 'General Information'!$G$13+'General Information'!$F$13/12+1 ), $F62*$J62/1*M62/1, IF($I62+$H62/12+1/$J62 &lt; 'General Information'!$G$13+'General Information'!$F$13/12+2, MAX(0, $F62*$J62/1*M62/1*($I62+$H62/12+1/$J62-('General Information'!$G$13+'General Information'!$F$13/12+1))), MAX($F62*$J62/1*M62/1*('General Information'!$G$13+'General Information'!$F$13/12+2 -($I62+$H62/12)),0) )))</f>
        <v>0</v>
      </c>
      <c r="O62" s="316"/>
      <c r="P62" s="335">
        <f>IF($J62=0,0,IF(AND($I62+$H62/12+1/$J62&gt;='General Information'!$G$13+'General Information'!$F$13/12+3, $I62+$H62/12 &lt;= 'General Information'!$G$13+'General Information'!$F$13/12+2 ), $F62*$J62/1*O62/1, IF($I62+$H62/12+1/$J62 &lt; 'General Information'!$G$13+'General Information'!$F$13/12+3, MAX(0, $F62*$J62/1*O62/100*($I62+$H62/12+1/$J62-('General Information'!$G$13+'General Information'!$F$13/12+2))), MAX($F62*$J62/1*O62/1*('General Information'!$G$13+'General Information'!$F$13/12+3 -($I62+$H62/12)),0) )))</f>
        <v>0</v>
      </c>
      <c r="Q62" s="316"/>
      <c r="R62" s="335">
        <f>IF($J62=0,0,IF(AND($I62+$H62/12+1/$J62&gt;='General Information'!$G$13+'General Information'!$F$13/12+4, $I62+$H62/12 &lt;= 'General Information'!$G$13+'General Information'!$F$13/12+3 ), $F62*$J62/1*Q62/1, IF($I62+$H62/12+1/$J62 &lt; 'General Information'!$G$13+'General Information'!$F$13/12+4, MAX(0, $F62*$J62/1*Q62/1*($I62+$H62/12+1/$J62-('General Information'!$G$13+'General Information'!$F$13/12+3))), MAX($F62*$J62/1*Q62/1*('General Information'!$G$13+'General Information'!$F$13/12+4 -($I62+$H62/12)),0) )))</f>
        <v>0</v>
      </c>
      <c r="S62" s="185">
        <f t="shared" si="1"/>
        <v>0</v>
      </c>
    </row>
    <row r="63" spans="1:19" ht="55.5" customHeight="1" x14ac:dyDescent="0.2">
      <c r="B63" s="486"/>
      <c r="C63" s="464"/>
      <c r="D63" s="464"/>
      <c r="E63" s="465"/>
      <c r="F63" s="466"/>
      <c r="G63" s="402"/>
      <c r="H63" s="191"/>
      <c r="I63" s="276"/>
      <c r="J63" s="279"/>
      <c r="K63" s="278"/>
      <c r="L63" s="183">
        <f>IF($J63=0,0,IF(AND($I63+$H63/12+1/$J63&gt;='General Information'!$G$13+'General Information'!$F$13/12+1, $I63+$H63/12 &lt;= 'General Information'!$G$13+'General Information'!$F$13/12 ), $F63*$J63/1*K63/1, IF($I63+$H63/12+1/$J63 &lt; 'General Information'!$G$13+'General Information'!$F$13/12+1, MAX(0, $F63*$J63/1*K63/1*($I63+$H63/12+1/$J63-('General Information'!$G$13+'General Information'!$F$13/12))), MAX($F63*$J63/1*K63/1*('General Information'!$G$13+'General Information'!$F$13/12+1 -($I63+$H63/12)),0) )))</f>
        <v>0</v>
      </c>
      <c r="M63" s="137"/>
      <c r="N63" s="183">
        <f>IF($J63=0,0,IF(AND($I63+$H63/12+1/$J63&gt;='General Information'!$G$13+'General Information'!$F$13/12+2, $I63+$H63/12 &lt;= 'General Information'!$G$13+'General Information'!$F$13/12+1 ), $F63*$J63/1*M63/1, IF($I63+$H63/12+1/$J63 &lt; 'General Information'!$G$13+'General Information'!$F$13/12+2, MAX(0, $F63*$J63/1*M63/1*($I63+$H63/12+1/$J63-('General Information'!$G$13+'General Information'!$F$13/12+1))), MAX($F63*$J63/1*M63/1*('General Information'!$G$13+'General Information'!$F$13/12+2 -($I63+$H63/12)),0) )))</f>
        <v>0</v>
      </c>
      <c r="O63" s="316"/>
      <c r="P63" s="335">
        <f>IF($J63=0,0,IF(AND($I63+$H63/12+1/$J63&gt;='General Information'!$G$13+'General Information'!$F$13/12+3, $I63+$H63/12 &lt;= 'General Information'!$G$13+'General Information'!$F$13/12+2 ), $F63*$J63/1*O63/1, IF($I63+$H63/12+1/$J63 &lt; 'General Information'!$G$13+'General Information'!$F$13/12+3, MAX(0, $F63*$J63/1*O63/100*($I63+$H63/12+1/$J63-('General Information'!$G$13+'General Information'!$F$13/12+2))), MAX($F63*$J63/1*O63/1*('General Information'!$G$13+'General Information'!$F$13/12+3 -($I63+$H63/12)),0) )))</f>
        <v>0</v>
      </c>
      <c r="Q63" s="316"/>
      <c r="R63" s="335">
        <f>IF($J63=0,0,IF(AND($I63+$H63/12+1/$J63&gt;='General Information'!$G$13+'General Information'!$F$13/12+4, $I63+$H63/12 &lt;= 'General Information'!$G$13+'General Information'!$F$13/12+3 ), $F63*$J63/1*Q63/1, IF($I63+$H63/12+1/$J63 &lt; 'General Information'!$G$13+'General Information'!$F$13/12+4, MAX(0, $F63*$J63/1*Q63/1*($I63+$H63/12+1/$J63-('General Information'!$G$13+'General Information'!$F$13/12+3))), MAX($F63*$J63/1*Q63/1*('General Information'!$G$13+'General Information'!$F$13/12+4 -($I63+$H63/12)),0) )))</f>
        <v>0</v>
      </c>
      <c r="S63" s="185">
        <f t="shared" si="1"/>
        <v>0</v>
      </c>
    </row>
    <row r="64" spans="1:19" ht="55.5" customHeight="1" x14ac:dyDescent="0.2">
      <c r="B64" s="486"/>
      <c r="C64" s="464"/>
      <c r="D64" s="464"/>
      <c r="E64" s="465"/>
      <c r="F64" s="466"/>
      <c r="G64" s="402"/>
      <c r="H64" s="191"/>
      <c r="I64" s="276"/>
      <c r="J64" s="279"/>
      <c r="K64" s="278"/>
      <c r="L64" s="183">
        <f>IF($J64=0,0,IF(AND($I64+$H64/12+1/$J64&gt;='General Information'!$G$13+'General Information'!$F$13/12+1, $I64+$H64/12 &lt;= 'General Information'!$G$13+'General Information'!$F$13/12 ), $F64*$J64/1*K64/1, IF($I64+$H64/12+1/$J64 &lt; 'General Information'!$G$13+'General Information'!$F$13/12+1, MAX(0, $F64*$J64/1*K64/1*($I64+$H64/12+1/$J64-('General Information'!$G$13+'General Information'!$F$13/12))), MAX($F64*$J64/1*K64/1*('General Information'!$G$13+'General Information'!$F$13/12+1 -($I64+$H64/12)),0) )))</f>
        <v>0</v>
      </c>
      <c r="M64" s="137"/>
      <c r="N64" s="183">
        <f>IF($J64=0,0,IF(AND($I64+$H64/12+1/$J64&gt;='General Information'!$G$13+'General Information'!$F$13/12+2, $I64+$H64/12 &lt;= 'General Information'!$G$13+'General Information'!$F$13/12+1 ), $F64*$J64/1*M64/1, IF($I64+$H64/12+1/$J64 &lt; 'General Information'!$G$13+'General Information'!$F$13/12+2, MAX(0, $F64*$J64/1*M64/1*($I64+$H64/12+1/$J64-('General Information'!$G$13+'General Information'!$F$13/12+1))), MAX($F64*$J64/1*M64/1*('General Information'!$G$13+'General Information'!$F$13/12+2 -($I64+$H64/12)),0) )))</f>
        <v>0</v>
      </c>
      <c r="O64" s="316"/>
      <c r="P64" s="335">
        <f>IF($J64=0,0,IF(AND($I64+$H64/12+1/$J64&gt;='General Information'!$G$13+'General Information'!$F$13/12+3, $I64+$H64/12 &lt;= 'General Information'!$G$13+'General Information'!$F$13/12+2 ), $F64*$J64/1*O64/1, IF($I64+$H64/12+1/$J64 &lt; 'General Information'!$G$13+'General Information'!$F$13/12+3, MAX(0, $F64*$J64/1*O64/100*($I64+$H64/12+1/$J64-('General Information'!$G$13+'General Information'!$F$13/12+2))), MAX($F64*$J64/1*O64/1*('General Information'!$G$13+'General Information'!$F$13/12+3 -($I64+$H64/12)),0) )))</f>
        <v>0</v>
      </c>
      <c r="Q64" s="316"/>
      <c r="R64" s="335">
        <f>IF($J64=0,0,IF(AND($I64+$H64/12+1/$J64&gt;='General Information'!$G$13+'General Information'!$F$13/12+4, $I64+$H64/12 &lt;= 'General Information'!$G$13+'General Information'!$F$13/12+3 ), $F64*$J64/1*Q64/1, IF($I64+$H64/12+1/$J64 &lt; 'General Information'!$G$13+'General Information'!$F$13/12+4, MAX(0, $F64*$J64/1*Q64/1*($I64+$H64/12+1/$J64-('General Information'!$G$13+'General Information'!$F$13/12+3))), MAX($F64*$J64/1*Q64/1*('General Information'!$G$13+'General Information'!$F$13/12+4 -($I64+$H64/12)),0) )))</f>
        <v>0</v>
      </c>
      <c r="S64" s="185">
        <f t="shared" si="1"/>
        <v>0</v>
      </c>
    </row>
    <row r="65" spans="1:19" ht="55.5" customHeight="1" x14ac:dyDescent="0.2">
      <c r="B65" s="486"/>
      <c r="C65" s="464"/>
      <c r="D65" s="464"/>
      <c r="E65" s="465"/>
      <c r="F65" s="466"/>
      <c r="G65" s="402"/>
      <c r="H65" s="191"/>
      <c r="I65" s="276"/>
      <c r="J65" s="279"/>
      <c r="K65" s="278"/>
      <c r="L65" s="183">
        <f>IF($J65=0,0,IF(AND($I65+$H65/12+1/$J65&gt;='General Information'!$G$13+'General Information'!$F$13/12+1, $I65+$H65/12 &lt;= 'General Information'!$G$13+'General Information'!$F$13/12 ), $F65*$J65/1*K65/1, IF($I65+$H65/12+1/$J65 &lt; 'General Information'!$G$13+'General Information'!$F$13/12+1, MAX(0, $F65*$J65/1*K65/1*($I65+$H65/12+1/$J65-('General Information'!$G$13+'General Information'!$F$13/12))), MAX($F65*$J65/1*K65/1*('General Information'!$G$13+'General Information'!$F$13/12+1 -($I65+$H65/12)),0) )))</f>
        <v>0</v>
      </c>
      <c r="M65" s="137"/>
      <c r="N65" s="183">
        <f>IF($J65=0,0,IF(AND($I65+$H65/12+1/$J65&gt;='General Information'!$G$13+'General Information'!$F$13/12+2, $I65+$H65/12 &lt;= 'General Information'!$G$13+'General Information'!$F$13/12+1 ), $F65*$J65/1*M65/1, IF($I65+$H65/12+1/$J65 &lt; 'General Information'!$G$13+'General Information'!$F$13/12+2, MAX(0, $F65*$J65/1*M65/1*($I65+$H65/12+1/$J65-('General Information'!$G$13+'General Information'!$F$13/12+1))), MAX($F65*$J65/1*M65/1*('General Information'!$G$13+'General Information'!$F$13/12+2 -($I65+$H65/12)),0) )))</f>
        <v>0</v>
      </c>
      <c r="O65" s="316"/>
      <c r="P65" s="335">
        <f>IF($J65=0,0,IF(AND($I65+$H65/12+1/$J65&gt;='General Information'!$G$13+'General Information'!$F$13/12+3, $I65+$H65/12 &lt;= 'General Information'!$G$13+'General Information'!$F$13/12+2 ), $F65*$J65/1*O65/1, IF($I65+$H65/12+1/$J65 &lt; 'General Information'!$G$13+'General Information'!$F$13/12+3, MAX(0, $F65*$J65/1*O65/100*($I65+$H65/12+1/$J65-('General Information'!$G$13+'General Information'!$F$13/12+2))), MAX($F65*$J65/1*O65/1*('General Information'!$G$13+'General Information'!$F$13/12+3 -($I65+$H65/12)),0) )))</f>
        <v>0</v>
      </c>
      <c r="Q65" s="316"/>
      <c r="R65" s="335">
        <f>IF($J65=0,0,IF(AND($I65+$H65/12+1/$J65&gt;='General Information'!$G$13+'General Information'!$F$13/12+4, $I65+$H65/12 &lt;= 'General Information'!$G$13+'General Information'!$F$13/12+3 ), $F65*$J65/1*Q65/1, IF($I65+$H65/12+1/$J65 &lt; 'General Information'!$G$13+'General Information'!$F$13/12+4, MAX(0, $F65*$J65/1*Q65/1*($I65+$H65/12+1/$J65-('General Information'!$G$13+'General Information'!$F$13/12+3))), MAX($F65*$J65/1*Q65/1*('General Information'!$G$13+'General Information'!$F$13/12+4 -($I65+$H65/12)),0) )))</f>
        <v>0</v>
      </c>
      <c r="S65" s="185">
        <f t="shared" si="1"/>
        <v>0</v>
      </c>
    </row>
    <row r="66" spans="1:19" ht="55.5" customHeight="1" x14ac:dyDescent="0.2">
      <c r="B66" s="486"/>
      <c r="C66" s="464"/>
      <c r="D66" s="464"/>
      <c r="E66" s="465"/>
      <c r="F66" s="466"/>
      <c r="G66" s="402"/>
      <c r="H66" s="191"/>
      <c r="I66" s="276"/>
      <c r="J66" s="279"/>
      <c r="K66" s="278"/>
      <c r="L66" s="183">
        <f>IF($J66=0,0,IF(AND($I66+$H66/12+1/$J66&gt;='General Information'!$G$13+'General Information'!$F$13/12+1, $I66+$H66/12 &lt;= 'General Information'!$G$13+'General Information'!$F$13/12 ), $F66*$J66/1*K66/1, IF($I66+$H66/12+1/$J66 &lt; 'General Information'!$G$13+'General Information'!$F$13/12+1, MAX(0, $F66*$J66/1*K66/1*($I66+$H66/12+1/$J66-('General Information'!$G$13+'General Information'!$F$13/12))), MAX($F66*$J66/1*K66/1*('General Information'!$G$13+'General Information'!$F$13/12+1 -($I66+$H66/12)),0) )))</f>
        <v>0</v>
      </c>
      <c r="M66" s="137"/>
      <c r="N66" s="183">
        <f>IF($J66=0,0,IF(AND($I66+$H66/12+1/$J66&gt;='General Information'!$G$13+'General Information'!$F$13/12+2, $I66+$H66/12 &lt;= 'General Information'!$G$13+'General Information'!$F$13/12+1 ), $F66*$J66/1*M66/1, IF($I66+$H66/12+1/$J66 &lt; 'General Information'!$G$13+'General Information'!$F$13/12+2, MAX(0, $F66*$J66/1*M66/1*($I66+$H66/12+1/$J66-('General Information'!$G$13+'General Information'!$F$13/12+1))), MAX($F66*$J66/1*M66/1*('General Information'!$G$13+'General Information'!$F$13/12+2 -($I66+$H66/12)),0) )))</f>
        <v>0</v>
      </c>
      <c r="O66" s="316"/>
      <c r="P66" s="335">
        <f>IF($J66=0,0,IF(AND($I66+$H66/12+1/$J66&gt;='General Information'!$G$13+'General Information'!$F$13/12+3, $I66+$H66/12 &lt;= 'General Information'!$G$13+'General Information'!$F$13/12+2 ), $F66*$J66/1*O66/1, IF($I66+$H66/12+1/$J66 &lt; 'General Information'!$G$13+'General Information'!$F$13/12+3, MAX(0, $F66*$J66/1*O66/100*($I66+$H66/12+1/$J66-('General Information'!$G$13+'General Information'!$F$13/12+2))), MAX($F66*$J66/1*O66/1*('General Information'!$G$13+'General Information'!$F$13/12+3 -($I66+$H66/12)),0) )))</f>
        <v>0</v>
      </c>
      <c r="Q66" s="316"/>
      <c r="R66" s="335">
        <f>IF($J66=0,0,IF(AND($I66+$H66/12+1/$J66&gt;='General Information'!$G$13+'General Information'!$F$13/12+4, $I66+$H66/12 &lt;= 'General Information'!$G$13+'General Information'!$F$13/12+3 ), $F66*$J66/1*Q66/1, IF($I66+$H66/12+1/$J66 &lt; 'General Information'!$G$13+'General Information'!$F$13/12+4, MAX(0, $F66*$J66/1*Q66/1*($I66+$H66/12+1/$J66-('General Information'!$G$13+'General Information'!$F$13/12+3))), MAX($F66*$J66/1*Q66/1*('General Information'!$G$13+'General Information'!$F$13/12+4 -($I66+$H66/12)),0) )))</f>
        <v>0</v>
      </c>
      <c r="S66" s="185">
        <f t="shared" si="1"/>
        <v>0</v>
      </c>
    </row>
    <row r="67" spans="1:19" ht="55.5" customHeight="1" x14ac:dyDescent="0.2">
      <c r="B67" s="486"/>
      <c r="C67" s="464"/>
      <c r="D67" s="464"/>
      <c r="E67" s="465"/>
      <c r="F67" s="466"/>
      <c r="G67" s="402"/>
      <c r="H67" s="191"/>
      <c r="I67" s="276"/>
      <c r="J67" s="279"/>
      <c r="K67" s="278"/>
      <c r="L67" s="183">
        <f>IF($J67=0,0,IF(AND($I67+$H67/12+1/$J67&gt;='General Information'!$G$13+'General Information'!$F$13/12+1, $I67+$H67/12 &lt;= 'General Information'!$G$13+'General Information'!$F$13/12 ), $F67*$J67/1*K67/1, IF($I67+$H67/12+1/$J67 &lt; 'General Information'!$G$13+'General Information'!$F$13/12+1, MAX(0, $F67*$J67/1*K67/1*($I67+$H67/12+1/$J67-('General Information'!$G$13+'General Information'!$F$13/12))), MAX($F67*$J67/1*K67/1*('General Information'!$G$13+'General Information'!$F$13/12+1 -($I67+$H67/12)),0) )))</f>
        <v>0</v>
      </c>
      <c r="M67" s="137"/>
      <c r="N67" s="183">
        <f>IF($J67=0,0,IF(AND($I67+$H67/12+1/$J67&gt;='General Information'!$G$13+'General Information'!$F$13/12+2, $I67+$H67/12 &lt;= 'General Information'!$G$13+'General Information'!$F$13/12+1 ), $F67*$J67/1*M67/1, IF($I67+$H67/12+1/$J67 &lt; 'General Information'!$G$13+'General Information'!$F$13/12+2, MAX(0, $F67*$J67/1*M67/1*($I67+$H67/12+1/$J67-('General Information'!$G$13+'General Information'!$F$13/12+1))), MAX($F67*$J67/1*M67/1*('General Information'!$G$13+'General Information'!$F$13/12+2 -($I67+$H67/12)),0) )))</f>
        <v>0</v>
      </c>
      <c r="O67" s="316"/>
      <c r="P67" s="335">
        <f>IF($J67=0,0,IF(AND($I67+$H67/12+1/$J67&gt;='General Information'!$G$13+'General Information'!$F$13/12+3, $I67+$H67/12 &lt;= 'General Information'!$G$13+'General Information'!$F$13/12+2 ), $F67*$J67/1*O67/1, IF($I67+$H67/12+1/$J67 &lt; 'General Information'!$G$13+'General Information'!$F$13/12+3, MAX(0, $F67*$J67/1*O67/100*($I67+$H67/12+1/$J67-('General Information'!$G$13+'General Information'!$F$13/12+2))), MAX($F67*$J67/1*O67/1*('General Information'!$G$13+'General Information'!$F$13/12+3 -($I67+$H67/12)),0) )))</f>
        <v>0</v>
      </c>
      <c r="Q67" s="316"/>
      <c r="R67" s="335">
        <f>IF($J67=0,0,IF(AND($I67+$H67/12+1/$J67&gt;='General Information'!$G$13+'General Information'!$F$13/12+4, $I67+$H67/12 &lt;= 'General Information'!$G$13+'General Information'!$F$13/12+3 ), $F67*$J67/1*Q67/1, IF($I67+$H67/12+1/$J67 &lt; 'General Information'!$G$13+'General Information'!$F$13/12+4, MAX(0, $F67*$J67/1*Q67/1*($I67+$H67/12+1/$J67-('General Information'!$G$13+'General Information'!$F$13/12+3))), MAX($F67*$J67/1*Q67/1*('General Information'!$G$13+'General Information'!$F$13/12+4 -($I67+$H67/12)),0) )))</f>
        <v>0</v>
      </c>
      <c r="S67" s="185">
        <f t="shared" si="1"/>
        <v>0</v>
      </c>
    </row>
    <row r="68" spans="1:19" ht="55.5" customHeight="1" x14ac:dyDescent="0.2">
      <c r="B68" s="486"/>
      <c r="C68" s="464"/>
      <c r="D68" s="464"/>
      <c r="E68" s="465"/>
      <c r="F68" s="466"/>
      <c r="G68" s="402"/>
      <c r="H68" s="191"/>
      <c r="I68" s="276"/>
      <c r="J68" s="279"/>
      <c r="K68" s="278"/>
      <c r="L68" s="183">
        <f>IF($J68=0,0,IF(AND($I68+$H68/12+1/$J68&gt;='General Information'!$G$13+'General Information'!$F$13/12+1, $I68+$H68/12 &lt;= 'General Information'!$G$13+'General Information'!$F$13/12 ), $F68*$J68/1*K68/1, IF($I68+$H68/12+1/$J68 &lt; 'General Information'!$G$13+'General Information'!$F$13/12+1, MAX(0, $F68*$J68/1*K68/1*($I68+$H68/12+1/$J68-('General Information'!$G$13+'General Information'!$F$13/12))), MAX($F68*$J68/1*K68/1*('General Information'!$G$13+'General Information'!$F$13/12+1 -($I68+$H68/12)),0) )))</f>
        <v>0</v>
      </c>
      <c r="M68" s="137"/>
      <c r="N68" s="183">
        <f>IF($J68=0,0,IF(AND($I68+$H68/12+1/$J68&gt;='General Information'!$G$13+'General Information'!$F$13/12+2, $I68+$H68/12 &lt;= 'General Information'!$G$13+'General Information'!$F$13/12+1 ), $F68*$J68/1*M68/1, IF($I68+$H68/12+1/$J68 &lt; 'General Information'!$G$13+'General Information'!$F$13/12+2, MAX(0, $F68*$J68/1*M68/1*($I68+$H68/12+1/$J68-('General Information'!$G$13+'General Information'!$F$13/12+1))), MAX($F68*$J68/1*M68/1*('General Information'!$G$13+'General Information'!$F$13/12+2 -($I68+$H68/12)),0) )))</f>
        <v>0</v>
      </c>
      <c r="O68" s="316"/>
      <c r="P68" s="335">
        <f>IF($J68=0,0,IF(AND($I68+$H68/12+1/$J68&gt;='General Information'!$G$13+'General Information'!$F$13/12+3, $I68+$H68/12 &lt;= 'General Information'!$G$13+'General Information'!$F$13/12+2 ), $F68*$J68/1*O68/1, IF($I68+$H68/12+1/$J68 &lt; 'General Information'!$G$13+'General Information'!$F$13/12+3, MAX(0, $F68*$J68/1*O68/100*($I68+$H68/12+1/$J68-('General Information'!$G$13+'General Information'!$F$13/12+2))), MAX($F68*$J68/1*O68/1*('General Information'!$G$13+'General Information'!$F$13/12+3 -($I68+$H68/12)),0) )))</f>
        <v>0</v>
      </c>
      <c r="Q68" s="316"/>
      <c r="R68" s="335">
        <f>IF($J68=0,0,IF(AND($I68+$H68/12+1/$J68&gt;='General Information'!$G$13+'General Information'!$F$13/12+4, $I68+$H68/12 &lt;= 'General Information'!$G$13+'General Information'!$F$13/12+3 ), $F68*$J68/1*Q68/1, IF($I68+$H68/12+1/$J68 &lt; 'General Information'!$G$13+'General Information'!$F$13/12+4, MAX(0, $F68*$J68/1*Q68/1*($I68+$H68/12+1/$J68-('General Information'!$G$13+'General Information'!$F$13/12+3))), MAX($F68*$J68/1*Q68/1*('General Information'!$G$13+'General Information'!$F$13/12+4 -($I68+$H68/12)),0) )))</f>
        <v>0</v>
      </c>
      <c r="S68" s="185">
        <f t="shared" si="1"/>
        <v>0</v>
      </c>
    </row>
    <row r="69" spans="1:19" ht="55.5" customHeight="1" x14ac:dyDescent="0.2">
      <c r="B69" s="486"/>
      <c r="C69" s="464"/>
      <c r="D69" s="464"/>
      <c r="E69" s="465"/>
      <c r="F69" s="466"/>
      <c r="G69" s="402"/>
      <c r="H69" s="191"/>
      <c r="I69" s="276"/>
      <c r="J69" s="279"/>
      <c r="K69" s="278"/>
      <c r="L69" s="183">
        <f>IF($J69=0,0,IF(AND($I69+$H69/12+1/$J69&gt;='General Information'!$G$13+'General Information'!$F$13/12+1, $I69+$H69/12 &lt;= 'General Information'!$G$13+'General Information'!$F$13/12 ), $F69*$J69/1*K69/1, IF($I69+$H69/12+1/$J69 &lt; 'General Information'!$G$13+'General Information'!$F$13/12+1, MAX(0, $F69*$J69/1*K69/1*($I69+$H69/12+1/$J69-('General Information'!$G$13+'General Information'!$F$13/12))), MAX($F69*$J69/1*K69/1*('General Information'!$G$13+'General Information'!$F$13/12+1 -($I69+$H69/12)),0) )))</f>
        <v>0</v>
      </c>
      <c r="M69" s="137"/>
      <c r="N69" s="183">
        <f>IF($J69=0,0,IF(AND($I69+$H69/12+1/$J69&gt;='General Information'!$G$13+'General Information'!$F$13/12+2, $I69+$H69/12 &lt;= 'General Information'!$G$13+'General Information'!$F$13/12+1 ), $F69*$J69/1*M69/1, IF($I69+$H69/12+1/$J69 &lt; 'General Information'!$G$13+'General Information'!$F$13/12+2, MAX(0, $F69*$J69/1*M69/1*($I69+$H69/12+1/$J69-('General Information'!$G$13+'General Information'!$F$13/12+1))), MAX($F69*$J69/1*M69/1*('General Information'!$G$13+'General Information'!$F$13/12+2 -($I69+$H69/12)),0) )))</f>
        <v>0</v>
      </c>
      <c r="O69" s="316"/>
      <c r="P69" s="335">
        <f>IF($J69=0,0,IF(AND($I69+$H69/12+1/$J69&gt;='General Information'!$G$13+'General Information'!$F$13/12+3, $I69+$H69/12 &lt;= 'General Information'!$G$13+'General Information'!$F$13/12+2 ), $F69*$J69/1*O69/1, IF($I69+$H69/12+1/$J69 &lt; 'General Information'!$G$13+'General Information'!$F$13/12+3, MAX(0, $F69*$J69/1*O69/100*($I69+$H69/12+1/$J69-('General Information'!$G$13+'General Information'!$F$13/12+2))), MAX($F69*$J69/1*O69/1*('General Information'!$G$13+'General Information'!$F$13/12+3 -($I69+$H69/12)),0) )))</f>
        <v>0</v>
      </c>
      <c r="Q69" s="316"/>
      <c r="R69" s="335">
        <f>IF($J69=0,0,IF(AND($I69+$H69/12+1/$J69&gt;='General Information'!$G$13+'General Information'!$F$13/12+4, $I69+$H69/12 &lt;= 'General Information'!$G$13+'General Information'!$F$13/12+3 ), $F69*$J69/1*Q69/1, IF($I69+$H69/12+1/$J69 &lt; 'General Information'!$G$13+'General Information'!$F$13/12+4, MAX(0, $F69*$J69/1*Q69/1*($I69+$H69/12+1/$J69-('General Information'!$G$13+'General Information'!$F$13/12+3))), MAX($F69*$J69/1*Q69/1*('General Information'!$G$13+'General Information'!$F$13/12+4 -($I69+$H69/12)),0) )))</f>
        <v>0</v>
      </c>
      <c r="S69" s="185">
        <f t="shared" si="1"/>
        <v>0</v>
      </c>
    </row>
    <row r="70" spans="1:19" ht="55.5" customHeight="1" thickBot="1" x14ac:dyDescent="0.25">
      <c r="B70" s="487"/>
      <c r="C70" s="508"/>
      <c r="D70" s="508"/>
      <c r="E70" s="509"/>
      <c r="F70" s="524"/>
      <c r="G70" s="394"/>
      <c r="H70" s="190"/>
      <c r="I70" s="277"/>
      <c r="J70" s="281"/>
      <c r="K70" s="278"/>
      <c r="L70" s="184">
        <f>IF($J70=0,0,IF(AND($I70+$H70/12+1/$J70&gt;='General Information'!$G$13+'General Information'!$F$13/12+1, $I70+$H70/12 &lt;= 'General Information'!$G$13+'General Information'!$F$13/12 ), $F70*$J70/1*K70/1, IF($I70+$H70/12+1/$J70 &lt; 'General Information'!$G$13+'General Information'!$F$13/12+1, MAX(0, $F70*$J70/1*K70/1*($I70+$H70/12+1/$J70-('General Information'!$G$13+'General Information'!$F$13/12))), MAX($F70*$J70/1*K70/1*('General Information'!$G$13+'General Information'!$F$13/12+1 -($I70+$H70/12)),0) )))</f>
        <v>0</v>
      </c>
      <c r="M70" s="137"/>
      <c r="N70" s="184">
        <f>IF($J70=0,0,IF(AND($I70+$H70/12+1/$J70&gt;='General Information'!$G$13+'General Information'!$F$13/12+2, $I70+$H70/12 &lt;= 'General Information'!$G$13+'General Information'!$F$13/12+1 ), $F70*$J70/1*M70/1, IF($I70+$H70/12+1/$J70 &lt; 'General Information'!$G$13+'General Information'!$F$13/12+2, MAX(0, $F70*$J70/1*M70/1*($I70+$H70/12+1/$J70-('General Information'!$G$13+'General Information'!$F$13/12+1))), MAX($F70*$J70/1*M70/1*('General Information'!$G$13+'General Information'!$F$13/12+2 -($I70+$H70/12)),0) )))</f>
        <v>0</v>
      </c>
      <c r="O70" s="316"/>
      <c r="P70" s="336">
        <f>IF($J70=0,0,IF(AND($I70+$H70/12+1/$J70&gt;='General Information'!$G$13+'General Information'!$F$13/12+3, $I70+$H70/12 &lt;= 'General Information'!$G$13+'General Information'!$F$13/12+2 ), $F70*$J70/1*O70/1, IF($I70+$H70/12+1/$J70 &lt; 'General Information'!$G$13+'General Information'!$F$13/12+3, MAX(0, $F70*$J70/1*O70/100*($I70+$H70/12+1/$J70-('General Information'!$G$13+'General Information'!$F$13/12+2))), MAX($F70*$J70/1*O70/1*('General Information'!$G$13+'General Information'!$F$13/12+3 -($I70+$H70/12)),0) )))</f>
        <v>0</v>
      </c>
      <c r="Q70" s="316"/>
      <c r="R70" s="336">
        <f>IF($J70=0,0,IF(AND($I70+$H70/12+1/$J70&gt;='General Information'!$G$13+'General Information'!$F$13/12+4, $I70+$H70/12 &lt;= 'General Information'!$G$13+'General Information'!$F$13/12+3 ), $F70*$J70/1*Q70/1, IF($I70+$H70/12+1/$J70 &lt; 'General Information'!$G$13+'General Information'!$F$13/12+4, MAX(0, $F70*$J70/1*Q70/1*($I70+$H70/12+1/$J70-('General Information'!$G$13+'General Information'!$F$13/12+3))), MAX($F70*$J70/1*Q70/1*('General Information'!$G$13+'General Information'!$F$13/12+4 -($I70+$H70/12)),0) )))</f>
        <v>0</v>
      </c>
      <c r="S70" s="143">
        <f t="shared" si="1"/>
        <v>0</v>
      </c>
    </row>
    <row r="71" spans="1:19" s="11" customFormat="1" ht="40.5" customHeight="1" thickBot="1" x14ac:dyDescent="0.25">
      <c r="A71" s="60"/>
      <c r="B71" s="5"/>
      <c r="C71" s="6"/>
      <c r="D71" s="29"/>
      <c r="E71" s="29"/>
      <c r="F71" s="8"/>
      <c r="G71" s="7"/>
      <c r="H71" s="503" t="s">
        <v>33</v>
      </c>
      <c r="I71" s="503"/>
      <c r="J71" s="503"/>
      <c r="K71" s="7"/>
      <c r="L71" s="136">
        <f>SUM(L57:L70)</f>
        <v>0</v>
      </c>
      <c r="M71" s="186"/>
      <c r="N71" s="136">
        <f>SUM(N57:N70)</f>
        <v>0</v>
      </c>
      <c r="O71" s="187"/>
      <c r="P71" s="315">
        <f>SUM(P57:P70)</f>
        <v>0</v>
      </c>
      <c r="Q71" s="188"/>
      <c r="R71" s="315">
        <f>SUM(R57:R70)</f>
        <v>0</v>
      </c>
      <c r="S71" s="136">
        <f>SUM(S57:S70)</f>
        <v>0</v>
      </c>
    </row>
    <row r="72" spans="1:19" s="11" customFormat="1" x14ac:dyDescent="0.2">
      <c r="A72" s="60"/>
      <c r="B72" s="5"/>
      <c r="C72" s="6"/>
      <c r="D72" s="8"/>
      <c r="E72" s="8"/>
      <c r="F72" s="8"/>
      <c r="G72" s="8"/>
      <c r="H72" s="7"/>
      <c r="I72" s="8"/>
      <c r="J72" s="8"/>
      <c r="K72" s="8"/>
      <c r="L72" s="7"/>
      <c r="M72" s="7"/>
      <c r="N72" s="66"/>
      <c r="O72" s="67"/>
      <c r="P72" s="7"/>
    </row>
    <row r="73" spans="1:19" s="11" customFormat="1" x14ac:dyDescent="0.2">
      <c r="A73" s="60"/>
      <c r="B73" s="5"/>
      <c r="C73" s="6"/>
      <c r="D73" s="8"/>
      <c r="E73" s="8"/>
      <c r="F73" s="8"/>
      <c r="G73" s="8"/>
      <c r="H73" s="7"/>
      <c r="I73" s="8"/>
      <c r="J73" s="8"/>
      <c r="K73" s="8"/>
      <c r="L73" s="7"/>
      <c r="M73" s="7"/>
      <c r="N73" s="66"/>
      <c r="O73" s="67"/>
      <c r="P73" s="7"/>
    </row>
    <row r="74" spans="1:19" s="11" customFormat="1" x14ac:dyDescent="0.2">
      <c r="A74" s="68"/>
      <c r="B74" s="69"/>
      <c r="C74" s="69"/>
      <c r="D74" s="69"/>
      <c r="E74" s="27"/>
      <c r="F74" s="27"/>
      <c r="G74" s="27"/>
      <c r="H74" s="61"/>
      <c r="I74" s="27"/>
      <c r="J74" s="27"/>
      <c r="K74" s="27"/>
      <c r="L74" s="61"/>
      <c r="M74" s="62"/>
    </row>
    <row r="75" spans="1:19" ht="15.75" x14ac:dyDescent="0.2">
      <c r="A75" s="70" t="s">
        <v>18</v>
      </c>
      <c r="B75" s="194" t="s">
        <v>123</v>
      </c>
      <c r="C75" s="16"/>
      <c r="D75" s="16"/>
      <c r="G75" s="195" t="s">
        <v>64</v>
      </c>
    </row>
    <row r="76" spans="1:19" x14ac:dyDescent="0.2">
      <c r="A76" s="70"/>
      <c r="B76" s="72"/>
      <c r="C76" s="16"/>
      <c r="D76" s="16"/>
      <c r="F76" s="71"/>
      <c r="G76" s="16"/>
    </row>
    <row r="77" spans="1:19" ht="26.25" customHeight="1" thickBot="1" x14ac:dyDescent="0.25">
      <c r="A77" s="73"/>
      <c r="B77" s="193" t="s">
        <v>80</v>
      </c>
      <c r="J77" s="125"/>
    </row>
    <row r="78" spans="1:19" ht="35.25" customHeight="1" thickBot="1" x14ac:dyDescent="0.25">
      <c r="A78" s="73"/>
      <c r="G78" s="274">
        <f>'General Information'!F13</f>
        <v>0</v>
      </c>
      <c r="H78" s="274">
        <f>'General Information'!G13</f>
        <v>0</v>
      </c>
      <c r="I78" s="126"/>
      <c r="K78" s="421" t="s">
        <v>54</v>
      </c>
      <c r="L78" s="423"/>
      <c r="M78" s="421" t="s">
        <v>55</v>
      </c>
      <c r="N78" s="423"/>
      <c r="O78" s="421" t="s">
        <v>56</v>
      </c>
      <c r="P78" s="423"/>
      <c r="Q78" s="421" t="s">
        <v>57</v>
      </c>
      <c r="R78" s="423"/>
    </row>
    <row r="79" spans="1:19" ht="33" customHeight="1" x14ac:dyDescent="0.2">
      <c r="A79" s="73"/>
      <c r="B79" s="492"/>
      <c r="C79" s="495" t="s">
        <v>58</v>
      </c>
      <c r="D79" s="496"/>
      <c r="E79" s="497"/>
      <c r="F79" s="446" t="s">
        <v>60</v>
      </c>
      <c r="G79" s="477" t="s">
        <v>51</v>
      </c>
      <c r="H79" s="478"/>
      <c r="I79" s="531" t="s">
        <v>72</v>
      </c>
      <c r="J79" s="510" t="s">
        <v>69</v>
      </c>
      <c r="K79" s="510" t="s">
        <v>73</v>
      </c>
      <c r="L79" s="514" t="s">
        <v>70</v>
      </c>
      <c r="M79" s="501" t="s">
        <v>73</v>
      </c>
      <c r="N79" s="516" t="s">
        <v>70</v>
      </c>
      <c r="O79" s="501" t="s">
        <v>73</v>
      </c>
      <c r="P79" s="516" t="s">
        <v>70</v>
      </c>
      <c r="Q79" s="501" t="s">
        <v>73</v>
      </c>
      <c r="R79" s="516" t="s">
        <v>70</v>
      </c>
      <c r="S79" s="525" t="s">
        <v>74</v>
      </c>
    </row>
    <row r="80" spans="1:19" ht="27" customHeight="1" thickBot="1" x14ac:dyDescent="0.25">
      <c r="A80" s="6"/>
      <c r="B80" s="493"/>
      <c r="C80" s="498"/>
      <c r="D80" s="499"/>
      <c r="E80" s="500"/>
      <c r="F80" s="448"/>
      <c r="G80" s="227" t="s">
        <v>46</v>
      </c>
      <c r="H80" s="228" t="s">
        <v>47</v>
      </c>
      <c r="I80" s="532"/>
      <c r="J80" s="511"/>
      <c r="K80" s="511"/>
      <c r="L80" s="515"/>
      <c r="M80" s="502"/>
      <c r="N80" s="517"/>
      <c r="O80" s="502"/>
      <c r="P80" s="517"/>
      <c r="Q80" s="502"/>
      <c r="R80" s="517"/>
      <c r="S80" s="526"/>
    </row>
    <row r="81" spans="1:19" ht="57.75" customHeight="1" x14ac:dyDescent="0.2">
      <c r="A81" s="6"/>
      <c r="B81" s="485" t="str">
        <f>IF('General Information'!C8="","",'General Information'!C8)</f>
        <v/>
      </c>
      <c r="C81" s="519"/>
      <c r="D81" s="520"/>
      <c r="E81" s="521"/>
      <c r="F81" s="202"/>
      <c r="G81" s="205"/>
      <c r="H81" s="206"/>
      <c r="I81" s="280"/>
      <c r="J81" s="284" t="str">
        <f>IF(OR(F81="",G81="",H81="",I81=""),"",MAX((1-(MAX('General Information'!$G$13+'General Information'!$F$13/12-H81-G81/12,0))*I81/1)*F81,0))</f>
        <v/>
      </c>
      <c r="K81" s="280"/>
      <c r="L81" s="273" t="str">
        <f>IF($J81="","",$J81*K81/1)</f>
        <v/>
      </c>
      <c r="M81" s="340"/>
      <c r="N81" s="341"/>
      <c r="O81" s="340"/>
      <c r="P81" s="341"/>
      <c r="Q81" s="340"/>
      <c r="R81" s="341"/>
      <c r="S81" s="141" t="str">
        <f>IF(F81="","",L81+N81+P81+R81)</f>
        <v/>
      </c>
    </row>
    <row r="82" spans="1:19" ht="57.75" customHeight="1" x14ac:dyDescent="0.2">
      <c r="A82" s="6"/>
      <c r="B82" s="486"/>
      <c r="C82" s="450"/>
      <c r="D82" s="441"/>
      <c r="E82" s="387"/>
      <c r="F82" s="203"/>
      <c r="G82" s="205"/>
      <c r="H82" s="206"/>
      <c r="I82" s="280"/>
      <c r="J82" s="283" t="str">
        <f>IF(OR(F82="",G82="",H82="",I82=""),"",MAX((1-(MAX('General Information'!$G$13+'General Information'!$F$13/12-H82-G82/12,0))*I82/1)*F82,0))</f>
        <v/>
      </c>
      <c r="K82" s="280"/>
      <c r="L82" s="208" t="str">
        <f t="shared" ref="L82:L93" si="2">IF($J82="","",$J82*K82/1)</f>
        <v/>
      </c>
      <c r="M82" s="340"/>
      <c r="N82" s="342"/>
      <c r="O82" s="340"/>
      <c r="P82" s="342"/>
      <c r="Q82" s="340"/>
      <c r="R82" s="342"/>
      <c r="S82" s="185" t="str">
        <f t="shared" ref="S82:S93" si="3">IF(F82="","",L82+N82+P82+R82)</f>
        <v/>
      </c>
    </row>
    <row r="83" spans="1:19" ht="57.75" customHeight="1" x14ac:dyDescent="0.2">
      <c r="A83" s="6"/>
      <c r="B83" s="486"/>
      <c r="C83" s="450"/>
      <c r="D83" s="441"/>
      <c r="E83" s="387"/>
      <c r="F83" s="203"/>
      <c r="G83" s="205"/>
      <c r="H83" s="206"/>
      <c r="I83" s="280"/>
      <c r="J83" s="283" t="str">
        <f>IF(OR(F83="",G83="",H83="",I83=""),"",MAX((1-(MAX('General Information'!$G$13+'General Information'!$F$13/12-H83-G83/12,0))*I83/1)*F83,0))</f>
        <v/>
      </c>
      <c r="K83" s="280"/>
      <c r="L83" s="183" t="str">
        <f t="shared" si="2"/>
        <v/>
      </c>
      <c r="M83" s="340"/>
      <c r="N83" s="342"/>
      <c r="O83" s="340"/>
      <c r="P83" s="342"/>
      <c r="Q83" s="340"/>
      <c r="R83" s="342"/>
      <c r="S83" s="185" t="str">
        <f t="shared" si="3"/>
        <v/>
      </c>
    </row>
    <row r="84" spans="1:19" ht="57.75" customHeight="1" x14ac:dyDescent="0.2">
      <c r="A84" s="6"/>
      <c r="B84" s="486"/>
      <c r="C84" s="450"/>
      <c r="D84" s="441"/>
      <c r="E84" s="387"/>
      <c r="F84" s="203"/>
      <c r="G84" s="205"/>
      <c r="H84" s="206"/>
      <c r="I84" s="280"/>
      <c r="J84" s="283" t="str">
        <f>IF(OR(F84="",G84="",H84="",I84=""),"",MAX((1-(MAX('General Information'!$G$13+'General Information'!$F$13/12-H84-G84/12,0))*I84/1)*F84,0))</f>
        <v/>
      </c>
      <c r="K84" s="280"/>
      <c r="L84" s="183" t="str">
        <f t="shared" si="2"/>
        <v/>
      </c>
      <c r="M84" s="340"/>
      <c r="N84" s="342"/>
      <c r="O84" s="340"/>
      <c r="P84" s="342"/>
      <c r="Q84" s="340"/>
      <c r="R84" s="342"/>
      <c r="S84" s="185" t="str">
        <f t="shared" si="3"/>
        <v/>
      </c>
    </row>
    <row r="85" spans="1:19" ht="57.75" customHeight="1" x14ac:dyDescent="0.2">
      <c r="A85" s="6"/>
      <c r="B85" s="486"/>
      <c r="C85" s="450"/>
      <c r="D85" s="441"/>
      <c r="E85" s="387"/>
      <c r="F85" s="203"/>
      <c r="G85" s="205"/>
      <c r="H85" s="206"/>
      <c r="I85" s="280"/>
      <c r="J85" s="283" t="str">
        <f>IF(OR(F85="",G85="",H85="",I85=""),"",MAX((1-(MAX('General Information'!$G$13+'General Information'!$F$13/12-H85-G85/12,0))*I85/1)*F85,0))</f>
        <v/>
      </c>
      <c r="K85" s="280"/>
      <c r="L85" s="183" t="str">
        <f t="shared" si="2"/>
        <v/>
      </c>
      <c r="M85" s="340"/>
      <c r="N85" s="342"/>
      <c r="O85" s="340"/>
      <c r="P85" s="342"/>
      <c r="Q85" s="340"/>
      <c r="R85" s="342"/>
      <c r="S85" s="185" t="str">
        <f t="shared" si="3"/>
        <v/>
      </c>
    </row>
    <row r="86" spans="1:19" ht="57.75" customHeight="1" x14ac:dyDescent="0.2">
      <c r="A86" s="6"/>
      <c r="B86" s="486"/>
      <c r="C86" s="450"/>
      <c r="D86" s="441"/>
      <c r="E86" s="387"/>
      <c r="F86" s="203"/>
      <c r="G86" s="205"/>
      <c r="H86" s="206"/>
      <c r="I86" s="280"/>
      <c r="J86" s="283" t="str">
        <f>IF(OR(F86="",G86="",H86="",I86=""),"",MAX((1-(MAX('General Information'!$G$13+'General Information'!$F$13/12-H86-G86/12,0))*I86/1)*F86,0))</f>
        <v/>
      </c>
      <c r="K86" s="280"/>
      <c r="L86" s="183" t="str">
        <f t="shared" si="2"/>
        <v/>
      </c>
      <c r="M86" s="340"/>
      <c r="N86" s="342"/>
      <c r="O86" s="340"/>
      <c r="P86" s="342"/>
      <c r="Q86" s="340"/>
      <c r="R86" s="342"/>
      <c r="S86" s="185" t="str">
        <f t="shared" si="3"/>
        <v/>
      </c>
    </row>
    <row r="87" spans="1:19" ht="57.75" customHeight="1" x14ac:dyDescent="0.2">
      <c r="A87" s="6"/>
      <c r="B87" s="486"/>
      <c r="C87" s="450"/>
      <c r="D87" s="441"/>
      <c r="E87" s="387"/>
      <c r="F87" s="203"/>
      <c r="G87" s="205"/>
      <c r="H87" s="206"/>
      <c r="I87" s="280"/>
      <c r="J87" s="283" t="str">
        <f>IF(OR(F87="",G87="",H87="",I87=""),"",MAX((1-(MAX('General Information'!$G$13+'General Information'!$F$13/12-H87-G87/12,0))*I87/1)*F87,0))</f>
        <v/>
      </c>
      <c r="K87" s="280"/>
      <c r="L87" s="183" t="str">
        <f t="shared" si="2"/>
        <v/>
      </c>
      <c r="M87" s="340"/>
      <c r="N87" s="342"/>
      <c r="O87" s="340"/>
      <c r="P87" s="342"/>
      <c r="Q87" s="340"/>
      <c r="R87" s="342"/>
      <c r="S87" s="185" t="str">
        <f t="shared" si="3"/>
        <v/>
      </c>
    </row>
    <row r="88" spans="1:19" ht="57.75" customHeight="1" x14ac:dyDescent="0.2">
      <c r="A88" s="6"/>
      <c r="B88" s="486"/>
      <c r="C88" s="450"/>
      <c r="D88" s="441"/>
      <c r="E88" s="387"/>
      <c r="F88" s="203"/>
      <c r="G88" s="205"/>
      <c r="H88" s="206"/>
      <c r="I88" s="280"/>
      <c r="J88" s="283" t="str">
        <f>IF(OR(F88="",G88="",H88="",I88=""),"",MAX((1-(MAX('General Information'!$G$13+'General Information'!$F$13/12-H88-G88/12,0))*I88/1)*F88,0))</f>
        <v/>
      </c>
      <c r="K88" s="280"/>
      <c r="L88" s="183" t="str">
        <f t="shared" si="2"/>
        <v/>
      </c>
      <c r="M88" s="340"/>
      <c r="N88" s="342"/>
      <c r="O88" s="340"/>
      <c r="P88" s="342"/>
      <c r="Q88" s="340"/>
      <c r="R88" s="342"/>
      <c r="S88" s="185" t="str">
        <f t="shared" si="3"/>
        <v/>
      </c>
    </row>
    <row r="89" spans="1:19" ht="57.75" customHeight="1" x14ac:dyDescent="0.2">
      <c r="A89" s="6"/>
      <c r="B89" s="486"/>
      <c r="C89" s="450"/>
      <c r="D89" s="441"/>
      <c r="E89" s="387"/>
      <c r="F89" s="203"/>
      <c r="G89" s="205"/>
      <c r="H89" s="206"/>
      <c r="I89" s="280"/>
      <c r="J89" s="283" t="str">
        <f>IF(OR(F89="",G89="",H89="",I89=""),"",MAX((1-(MAX('General Information'!$G$13+'General Information'!$F$13/12-H89-G89/12,0))*I89/1)*F89,0))</f>
        <v/>
      </c>
      <c r="K89" s="280"/>
      <c r="L89" s="183" t="str">
        <f t="shared" si="2"/>
        <v/>
      </c>
      <c r="M89" s="340"/>
      <c r="N89" s="342"/>
      <c r="O89" s="340"/>
      <c r="P89" s="342"/>
      <c r="Q89" s="340"/>
      <c r="R89" s="342"/>
      <c r="S89" s="185" t="str">
        <f t="shared" si="3"/>
        <v/>
      </c>
    </row>
    <row r="90" spans="1:19" ht="57.75" customHeight="1" x14ac:dyDescent="0.2">
      <c r="A90" s="6"/>
      <c r="B90" s="486"/>
      <c r="C90" s="450"/>
      <c r="D90" s="441"/>
      <c r="E90" s="387"/>
      <c r="F90" s="203"/>
      <c r="G90" s="205"/>
      <c r="H90" s="206"/>
      <c r="I90" s="280"/>
      <c r="J90" s="283" t="str">
        <f>IF(OR(F90="",G90="",H90="",I90=""),"",MAX((1-(MAX('General Information'!$G$13+'General Information'!$F$13/12-H90-G90/12,0))*I90/1)*F90,0))</f>
        <v/>
      </c>
      <c r="K90" s="280"/>
      <c r="L90" s="183" t="str">
        <f t="shared" si="2"/>
        <v/>
      </c>
      <c r="M90" s="340"/>
      <c r="N90" s="342"/>
      <c r="O90" s="340"/>
      <c r="P90" s="342"/>
      <c r="Q90" s="340"/>
      <c r="R90" s="342"/>
      <c r="S90" s="185" t="str">
        <f t="shared" si="3"/>
        <v/>
      </c>
    </row>
    <row r="91" spans="1:19" ht="57.75" customHeight="1" x14ac:dyDescent="0.2">
      <c r="A91" s="6"/>
      <c r="B91" s="486"/>
      <c r="C91" s="450"/>
      <c r="D91" s="441"/>
      <c r="E91" s="387"/>
      <c r="F91" s="203"/>
      <c r="G91" s="205"/>
      <c r="H91" s="206"/>
      <c r="I91" s="280"/>
      <c r="J91" s="283" t="str">
        <f>IF(OR(F91="",G91="",H91="",I91=""),"",MAX((1-(MAX('General Information'!$G$13+'General Information'!$F$13/12-H91-G91/12,0))*I91/1)*F91,0))</f>
        <v/>
      </c>
      <c r="K91" s="280"/>
      <c r="L91" s="183" t="str">
        <f t="shared" si="2"/>
        <v/>
      </c>
      <c r="M91" s="340"/>
      <c r="N91" s="342"/>
      <c r="O91" s="340"/>
      <c r="P91" s="342"/>
      <c r="Q91" s="340"/>
      <c r="R91" s="342"/>
      <c r="S91" s="185" t="str">
        <f t="shared" si="3"/>
        <v/>
      </c>
    </row>
    <row r="92" spans="1:19" ht="57.75" customHeight="1" x14ac:dyDescent="0.2">
      <c r="A92" s="6"/>
      <c r="B92" s="486"/>
      <c r="C92" s="450"/>
      <c r="D92" s="441"/>
      <c r="E92" s="387"/>
      <c r="F92" s="203"/>
      <c r="G92" s="205"/>
      <c r="H92" s="206"/>
      <c r="I92" s="280"/>
      <c r="J92" s="283" t="str">
        <f>IF(OR(F92="",G92="",H92="",I92=""),"",MAX((1-(MAX('General Information'!$G$13+'General Information'!$F$13/12-H92-G92/12,0))*I92/1)*F92,0))</f>
        <v/>
      </c>
      <c r="K92" s="280"/>
      <c r="L92" s="183" t="str">
        <f t="shared" si="2"/>
        <v/>
      </c>
      <c r="M92" s="340"/>
      <c r="N92" s="342"/>
      <c r="O92" s="340"/>
      <c r="P92" s="342"/>
      <c r="Q92" s="340"/>
      <c r="R92" s="342"/>
      <c r="S92" s="185" t="str">
        <f t="shared" si="3"/>
        <v/>
      </c>
    </row>
    <row r="93" spans="1:19" ht="57.75" customHeight="1" thickBot="1" x14ac:dyDescent="0.25">
      <c r="A93" s="6"/>
      <c r="B93" s="487"/>
      <c r="C93" s="449"/>
      <c r="D93" s="400"/>
      <c r="E93" s="435"/>
      <c r="F93" s="204"/>
      <c r="G93" s="207"/>
      <c r="H93" s="206"/>
      <c r="I93" s="280"/>
      <c r="J93" s="285" t="str">
        <f>IF(OR(F93="",G93="",H93="",I93=""),"",MAX((1-(MAX('General Information'!$G$13+'General Information'!$F$13/12-H93-G93/12,0))*I93/1)*F93,0))</f>
        <v/>
      </c>
      <c r="K93" s="280"/>
      <c r="L93" s="184" t="str">
        <f t="shared" si="2"/>
        <v/>
      </c>
      <c r="M93" s="340"/>
      <c r="N93" s="343"/>
      <c r="O93" s="340"/>
      <c r="P93" s="343"/>
      <c r="Q93" s="340"/>
      <c r="R93" s="343"/>
      <c r="S93" s="143" t="str">
        <f t="shared" si="3"/>
        <v/>
      </c>
    </row>
    <row r="94" spans="1:19" s="11" customFormat="1" ht="40.5" customHeight="1" thickBot="1" x14ac:dyDescent="0.25">
      <c r="A94" s="60"/>
      <c r="B94" s="5"/>
      <c r="C94" s="127"/>
      <c r="D94" s="197"/>
      <c r="E94" s="197"/>
      <c r="F94" s="197"/>
      <c r="G94" s="198"/>
      <c r="H94" s="196" t="s">
        <v>33</v>
      </c>
      <c r="I94" s="197"/>
      <c r="J94" s="282"/>
      <c r="K94" s="198"/>
      <c r="L94" s="136">
        <f>SUM(L81:L93)</f>
        <v>0</v>
      </c>
      <c r="M94" s="199"/>
      <c r="N94" s="344"/>
      <c r="O94" s="200"/>
      <c r="P94" s="344"/>
      <c r="Q94" s="201"/>
      <c r="R94" s="344"/>
      <c r="S94" s="136">
        <f>SUM(S81:S93)</f>
        <v>0</v>
      </c>
    </row>
    <row r="95" spans="1:19" s="11" customFormat="1" x14ac:dyDescent="0.2">
      <c r="A95" s="60"/>
      <c r="B95" s="27"/>
      <c r="C95" s="27"/>
      <c r="D95" s="27"/>
      <c r="E95" s="27"/>
      <c r="F95" s="27"/>
      <c r="G95" s="27"/>
      <c r="H95" s="61"/>
      <c r="I95" s="27"/>
      <c r="J95" s="27"/>
      <c r="K95" s="27"/>
      <c r="L95" s="61"/>
      <c r="M95" s="62"/>
    </row>
    <row r="96" spans="1:19" s="11" customFormat="1" x14ac:dyDescent="0.2">
      <c r="A96" s="60"/>
      <c r="B96" s="27"/>
      <c r="C96" s="27"/>
      <c r="D96" s="27"/>
      <c r="E96" s="27"/>
      <c r="F96" s="27"/>
      <c r="G96" s="27"/>
      <c r="H96" s="61"/>
      <c r="I96" s="27"/>
      <c r="J96" s="27"/>
      <c r="K96" s="27"/>
      <c r="L96" s="61"/>
      <c r="M96" s="62"/>
    </row>
    <row r="97" spans="1:20" s="11" customFormat="1" x14ac:dyDescent="0.2">
      <c r="A97" s="60"/>
      <c r="B97" s="27"/>
      <c r="C97" s="27"/>
      <c r="D97" s="27"/>
      <c r="E97" s="27"/>
      <c r="F97" s="27"/>
      <c r="G97" s="27"/>
      <c r="H97" s="61"/>
      <c r="I97" s="27"/>
      <c r="J97" s="27"/>
      <c r="K97" s="27"/>
      <c r="L97" s="61"/>
      <c r="M97" s="62"/>
    </row>
    <row r="98" spans="1:20" ht="15.75" x14ac:dyDescent="0.2">
      <c r="A98" s="49" t="s">
        <v>19</v>
      </c>
      <c r="B98" s="168" t="s">
        <v>124</v>
      </c>
    </row>
    <row r="99" spans="1:20" ht="13.5" thickBot="1" x14ac:dyDescent="0.25"/>
    <row r="100" spans="1:20" ht="33" customHeight="1" thickBot="1" x14ac:dyDescent="0.25">
      <c r="O100" s="144" t="s">
        <v>54</v>
      </c>
      <c r="P100" s="144" t="s">
        <v>55</v>
      </c>
      <c r="Q100" s="144" t="s">
        <v>56</v>
      </c>
      <c r="R100" s="144" t="s">
        <v>57</v>
      </c>
    </row>
    <row r="101" spans="1:20" ht="56.25" customHeight="1" thickBot="1" x14ac:dyDescent="0.25">
      <c r="B101" s="130"/>
      <c r="C101" s="460" t="s">
        <v>32</v>
      </c>
      <c r="D101" s="461"/>
      <c r="E101" s="461"/>
      <c r="F101" s="461"/>
      <c r="G101" s="461"/>
      <c r="H101" s="461"/>
      <c r="I101" s="461"/>
      <c r="J101" s="461"/>
      <c r="K101" s="461"/>
      <c r="L101" s="461"/>
      <c r="M101" s="461"/>
      <c r="N101" s="462"/>
      <c r="O101" s="225" t="s">
        <v>70</v>
      </c>
      <c r="P101" s="226" t="s">
        <v>70</v>
      </c>
      <c r="Q101" s="226" t="s">
        <v>70</v>
      </c>
      <c r="R101" s="226" t="s">
        <v>70</v>
      </c>
      <c r="S101" s="30" t="s">
        <v>74</v>
      </c>
      <c r="T101" s="11"/>
    </row>
    <row r="102" spans="1:20" ht="57.75" customHeight="1" x14ac:dyDescent="0.2">
      <c r="B102" s="485" t="str">
        <f>IF('General Information'!C8="","",'General Information'!C8)</f>
        <v/>
      </c>
      <c r="C102" s="494"/>
      <c r="D102" s="494"/>
      <c r="E102" s="494"/>
      <c r="F102" s="494"/>
      <c r="G102" s="494"/>
      <c r="H102" s="494"/>
      <c r="I102" s="494"/>
      <c r="J102" s="494"/>
      <c r="K102" s="494"/>
      <c r="L102" s="494"/>
      <c r="M102" s="494"/>
      <c r="N102" s="494"/>
      <c r="O102" s="153"/>
      <c r="P102" s="154"/>
      <c r="Q102" s="324"/>
      <c r="R102" s="324"/>
      <c r="S102" s="155">
        <f>SUM(O102:R102)</f>
        <v>0</v>
      </c>
    </row>
    <row r="103" spans="1:20" ht="57.75" customHeight="1" x14ac:dyDescent="0.2">
      <c r="B103" s="486"/>
      <c r="C103" s="488"/>
      <c r="D103" s="488"/>
      <c r="E103" s="488"/>
      <c r="F103" s="488"/>
      <c r="G103" s="488"/>
      <c r="H103" s="488"/>
      <c r="I103" s="488"/>
      <c r="J103" s="488"/>
      <c r="K103" s="488"/>
      <c r="L103" s="488"/>
      <c r="M103" s="488"/>
      <c r="N103" s="488"/>
      <c r="O103" s="156"/>
      <c r="P103" s="157"/>
      <c r="Q103" s="325"/>
      <c r="R103" s="325"/>
      <c r="S103" s="158">
        <f t="shared" ref="S103:S113" si="4">SUM(O103:R103)</f>
        <v>0</v>
      </c>
    </row>
    <row r="104" spans="1:20" ht="57.75" customHeight="1" x14ac:dyDescent="0.2">
      <c r="B104" s="486"/>
      <c r="C104" s="488"/>
      <c r="D104" s="488"/>
      <c r="E104" s="488"/>
      <c r="F104" s="488"/>
      <c r="G104" s="488"/>
      <c r="H104" s="488"/>
      <c r="I104" s="488"/>
      <c r="J104" s="488"/>
      <c r="K104" s="488"/>
      <c r="L104" s="488"/>
      <c r="M104" s="488"/>
      <c r="N104" s="488"/>
      <c r="O104" s="156"/>
      <c r="P104" s="157"/>
      <c r="Q104" s="325"/>
      <c r="R104" s="325"/>
      <c r="S104" s="158">
        <f t="shared" si="4"/>
        <v>0</v>
      </c>
    </row>
    <row r="105" spans="1:20" ht="57.75" customHeight="1" x14ac:dyDescent="0.2">
      <c r="B105" s="486"/>
      <c r="C105" s="488"/>
      <c r="D105" s="488"/>
      <c r="E105" s="488"/>
      <c r="F105" s="488"/>
      <c r="G105" s="488"/>
      <c r="H105" s="488"/>
      <c r="I105" s="488"/>
      <c r="J105" s="488"/>
      <c r="K105" s="488"/>
      <c r="L105" s="488"/>
      <c r="M105" s="488"/>
      <c r="N105" s="488"/>
      <c r="O105" s="156"/>
      <c r="P105" s="157"/>
      <c r="Q105" s="325"/>
      <c r="R105" s="325"/>
      <c r="S105" s="158">
        <f t="shared" si="4"/>
        <v>0</v>
      </c>
    </row>
    <row r="106" spans="1:20" ht="57.75" customHeight="1" x14ac:dyDescent="0.2">
      <c r="B106" s="486"/>
      <c r="C106" s="488"/>
      <c r="D106" s="488"/>
      <c r="E106" s="488"/>
      <c r="F106" s="488"/>
      <c r="G106" s="488"/>
      <c r="H106" s="488"/>
      <c r="I106" s="488"/>
      <c r="J106" s="488"/>
      <c r="K106" s="488"/>
      <c r="L106" s="488"/>
      <c r="M106" s="488"/>
      <c r="N106" s="488"/>
      <c r="O106" s="156"/>
      <c r="P106" s="157"/>
      <c r="Q106" s="325"/>
      <c r="R106" s="325"/>
      <c r="S106" s="158">
        <f t="shared" si="4"/>
        <v>0</v>
      </c>
    </row>
    <row r="107" spans="1:20" ht="57.75" customHeight="1" x14ac:dyDescent="0.2">
      <c r="B107" s="486"/>
      <c r="C107" s="488"/>
      <c r="D107" s="488"/>
      <c r="E107" s="488"/>
      <c r="F107" s="488"/>
      <c r="G107" s="488"/>
      <c r="H107" s="488"/>
      <c r="I107" s="488"/>
      <c r="J107" s="488"/>
      <c r="K107" s="488"/>
      <c r="L107" s="488"/>
      <c r="M107" s="488"/>
      <c r="N107" s="488"/>
      <c r="O107" s="156"/>
      <c r="P107" s="157"/>
      <c r="Q107" s="325"/>
      <c r="R107" s="325"/>
      <c r="S107" s="158">
        <f t="shared" si="4"/>
        <v>0</v>
      </c>
    </row>
    <row r="108" spans="1:20" ht="57.75" customHeight="1" x14ac:dyDescent="0.2">
      <c r="B108" s="486"/>
      <c r="C108" s="488"/>
      <c r="D108" s="488"/>
      <c r="E108" s="488"/>
      <c r="F108" s="488"/>
      <c r="G108" s="488"/>
      <c r="H108" s="488"/>
      <c r="I108" s="488"/>
      <c r="J108" s="488"/>
      <c r="K108" s="488"/>
      <c r="L108" s="488"/>
      <c r="M108" s="488"/>
      <c r="N108" s="488"/>
      <c r="O108" s="156"/>
      <c r="P108" s="157"/>
      <c r="Q108" s="325"/>
      <c r="R108" s="325"/>
      <c r="S108" s="158">
        <f t="shared" si="4"/>
        <v>0</v>
      </c>
    </row>
    <row r="109" spans="1:20" ht="57.75" customHeight="1" x14ac:dyDescent="0.2">
      <c r="B109" s="486"/>
      <c r="C109" s="488"/>
      <c r="D109" s="488"/>
      <c r="E109" s="488"/>
      <c r="F109" s="488"/>
      <c r="G109" s="488"/>
      <c r="H109" s="488"/>
      <c r="I109" s="488"/>
      <c r="J109" s="488"/>
      <c r="K109" s="488"/>
      <c r="L109" s="488"/>
      <c r="M109" s="488"/>
      <c r="N109" s="488"/>
      <c r="O109" s="156"/>
      <c r="P109" s="157"/>
      <c r="Q109" s="325"/>
      <c r="R109" s="325"/>
      <c r="S109" s="158">
        <f t="shared" si="4"/>
        <v>0</v>
      </c>
    </row>
    <row r="110" spans="1:20" ht="57.75" customHeight="1" x14ac:dyDescent="0.2">
      <c r="B110" s="486"/>
      <c r="C110" s="488"/>
      <c r="D110" s="488"/>
      <c r="E110" s="488"/>
      <c r="F110" s="488"/>
      <c r="G110" s="488"/>
      <c r="H110" s="488"/>
      <c r="I110" s="488"/>
      <c r="J110" s="488"/>
      <c r="K110" s="488"/>
      <c r="L110" s="488"/>
      <c r="M110" s="488"/>
      <c r="N110" s="488"/>
      <c r="O110" s="156"/>
      <c r="P110" s="157"/>
      <c r="Q110" s="325"/>
      <c r="R110" s="325"/>
      <c r="S110" s="158">
        <f t="shared" si="4"/>
        <v>0</v>
      </c>
    </row>
    <row r="111" spans="1:20" ht="57.75" customHeight="1" x14ac:dyDescent="0.2">
      <c r="B111" s="486"/>
      <c r="C111" s="488"/>
      <c r="D111" s="488"/>
      <c r="E111" s="488"/>
      <c r="F111" s="488"/>
      <c r="G111" s="488"/>
      <c r="H111" s="488"/>
      <c r="I111" s="488"/>
      <c r="J111" s="488"/>
      <c r="K111" s="488"/>
      <c r="L111" s="488"/>
      <c r="M111" s="488"/>
      <c r="N111" s="488"/>
      <c r="O111" s="156"/>
      <c r="P111" s="157"/>
      <c r="Q111" s="325"/>
      <c r="R111" s="325"/>
      <c r="S111" s="158">
        <f t="shared" si="4"/>
        <v>0</v>
      </c>
    </row>
    <row r="112" spans="1:20" ht="57.75" customHeight="1" x14ac:dyDescent="0.2">
      <c r="B112" s="486"/>
      <c r="C112" s="488"/>
      <c r="D112" s="488"/>
      <c r="E112" s="488"/>
      <c r="F112" s="488"/>
      <c r="G112" s="488"/>
      <c r="H112" s="488"/>
      <c r="I112" s="488"/>
      <c r="J112" s="488"/>
      <c r="K112" s="488"/>
      <c r="L112" s="488"/>
      <c r="M112" s="488"/>
      <c r="N112" s="488"/>
      <c r="O112" s="156"/>
      <c r="P112" s="157"/>
      <c r="Q112" s="325"/>
      <c r="R112" s="325"/>
      <c r="S112" s="158">
        <f t="shared" si="4"/>
        <v>0</v>
      </c>
    </row>
    <row r="113" spans="1:20" ht="57.75" customHeight="1" thickBot="1" x14ac:dyDescent="0.25">
      <c r="B113" s="487"/>
      <c r="C113" s="518"/>
      <c r="D113" s="518"/>
      <c r="E113" s="518"/>
      <c r="F113" s="518"/>
      <c r="G113" s="518"/>
      <c r="H113" s="518"/>
      <c r="I113" s="518"/>
      <c r="J113" s="518"/>
      <c r="K113" s="518"/>
      <c r="L113" s="518"/>
      <c r="M113" s="518"/>
      <c r="N113" s="518"/>
      <c r="O113" s="159"/>
      <c r="P113" s="160"/>
      <c r="Q113" s="326"/>
      <c r="R113" s="326"/>
      <c r="S113" s="161">
        <f t="shared" si="4"/>
        <v>0</v>
      </c>
    </row>
    <row r="114" spans="1:20" ht="57.75" customHeight="1" thickBot="1" x14ac:dyDescent="0.25">
      <c r="B114" s="5"/>
      <c r="J114" s="503" t="s">
        <v>34</v>
      </c>
      <c r="K114" s="503"/>
      <c r="L114" s="503"/>
      <c r="O114" s="162">
        <f>SUM(O102:O113)</f>
        <v>0</v>
      </c>
      <c r="P114" s="162">
        <f>SUM(P102:P113)</f>
        <v>0</v>
      </c>
      <c r="Q114" s="323">
        <f>SUM(Q102:Q113)</f>
        <v>0</v>
      </c>
      <c r="R114" s="323">
        <f>SUM(R102:R113)</f>
        <v>0</v>
      </c>
      <c r="S114" s="162">
        <f>SUM(S102:S113)</f>
        <v>0</v>
      </c>
    </row>
    <row r="116" spans="1:20" s="11" customFormat="1" x14ac:dyDescent="0.2">
      <c r="A116" s="60"/>
      <c r="B116" s="27"/>
      <c r="C116" s="27"/>
      <c r="D116" s="27"/>
      <c r="E116" s="27"/>
      <c r="F116" s="27"/>
      <c r="G116" s="27"/>
      <c r="H116" s="27"/>
      <c r="I116" s="61"/>
      <c r="J116" s="27"/>
      <c r="K116" s="27"/>
      <c r="L116" s="27"/>
      <c r="M116" s="62"/>
    </row>
    <row r="117" spans="1:20" s="11" customFormat="1" x14ac:dyDescent="0.2">
      <c r="A117" s="60"/>
      <c r="B117" s="27"/>
      <c r="C117" s="27"/>
      <c r="D117" s="27"/>
      <c r="E117" s="27"/>
      <c r="F117" s="27"/>
      <c r="G117" s="27"/>
      <c r="H117" s="27"/>
      <c r="I117" s="61"/>
      <c r="J117" s="27"/>
      <c r="K117" s="27"/>
      <c r="L117" s="27"/>
      <c r="M117" s="62"/>
    </row>
    <row r="118" spans="1:20" ht="15.75" x14ac:dyDescent="0.2">
      <c r="A118" s="49" t="s">
        <v>26</v>
      </c>
      <c r="B118" s="168" t="s">
        <v>125</v>
      </c>
    </row>
    <row r="119" spans="1:20" ht="13.5" thickBot="1" x14ac:dyDescent="0.25">
      <c r="E119" s="3"/>
      <c r="F119" s="4"/>
    </row>
    <row r="120" spans="1:20" ht="33" customHeight="1" thickBot="1" x14ac:dyDescent="0.25">
      <c r="O120" s="144" t="s">
        <v>54</v>
      </c>
      <c r="P120" s="144" t="s">
        <v>55</v>
      </c>
      <c r="Q120" s="144" t="s">
        <v>56</v>
      </c>
      <c r="R120" s="144" t="s">
        <v>57</v>
      </c>
    </row>
    <row r="121" spans="1:20" ht="56.25" customHeight="1" thickBot="1" x14ac:dyDescent="0.25">
      <c r="B121" s="130"/>
      <c r="C121" s="460" t="s">
        <v>32</v>
      </c>
      <c r="D121" s="461"/>
      <c r="E121" s="461"/>
      <c r="F121" s="461"/>
      <c r="G121" s="461"/>
      <c r="H121" s="461"/>
      <c r="I121" s="461"/>
      <c r="J121" s="461"/>
      <c r="K121" s="461"/>
      <c r="L121" s="461"/>
      <c r="M121" s="461"/>
      <c r="N121" s="462"/>
      <c r="O121" s="225" t="s">
        <v>70</v>
      </c>
      <c r="P121" s="226" t="s">
        <v>70</v>
      </c>
      <c r="Q121" s="226" t="s">
        <v>70</v>
      </c>
      <c r="R121" s="226" t="s">
        <v>70</v>
      </c>
      <c r="S121" s="165" t="s">
        <v>74</v>
      </c>
      <c r="T121" s="11"/>
    </row>
    <row r="122" spans="1:20" ht="59.25" customHeight="1" x14ac:dyDescent="0.2">
      <c r="B122" s="485" t="str">
        <f>IF('General Information'!C8="","",'General Information'!C8)</f>
        <v/>
      </c>
      <c r="C122" s="494"/>
      <c r="D122" s="494"/>
      <c r="E122" s="494"/>
      <c r="F122" s="494"/>
      <c r="G122" s="494"/>
      <c r="H122" s="494"/>
      <c r="I122" s="494"/>
      <c r="J122" s="494"/>
      <c r="K122" s="494"/>
      <c r="L122" s="494"/>
      <c r="M122" s="494"/>
      <c r="N122" s="494"/>
      <c r="O122" s="145"/>
      <c r="P122" s="146"/>
      <c r="Q122" s="327"/>
      <c r="R122" s="327"/>
      <c r="S122" s="147">
        <f>SUM(O122:R122)</f>
        <v>0</v>
      </c>
    </row>
    <row r="123" spans="1:20" ht="59.25" customHeight="1" x14ac:dyDescent="0.2">
      <c r="B123" s="486"/>
      <c r="C123" s="488"/>
      <c r="D123" s="488"/>
      <c r="E123" s="488"/>
      <c r="F123" s="488"/>
      <c r="G123" s="488"/>
      <c r="H123" s="488"/>
      <c r="I123" s="488"/>
      <c r="J123" s="488"/>
      <c r="K123" s="488"/>
      <c r="L123" s="488"/>
      <c r="M123" s="488"/>
      <c r="N123" s="488"/>
      <c r="O123" s="148"/>
      <c r="P123" s="149"/>
      <c r="Q123" s="328"/>
      <c r="R123" s="328"/>
      <c r="S123" s="135">
        <f t="shared" ref="S123:S134" si="5">SUM(O123:R123)</f>
        <v>0</v>
      </c>
    </row>
    <row r="124" spans="1:20" ht="59.25" customHeight="1" x14ac:dyDescent="0.2">
      <c r="B124" s="486"/>
      <c r="C124" s="488"/>
      <c r="D124" s="488"/>
      <c r="E124" s="488"/>
      <c r="F124" s="488"/>
      <c r="G124" s="488"/>
      <c r="H124" s="488"/>
      <c r="I124" s="488"/>
      <c r="J124" s="488"/>
      <c r="K124" s="488"/>
      <c r="L124" s="488"/>
      <c r="M124" s="488"/>
      <c r="N124" s="488"/>
      <c r="O124" s="148"/>
      <c r="P124" s="149"/>
      <c r="Q124" s="328"/>
      <c r="R124" s="328"/>
      <c r="S124" s="135">
        <f t="shared" si="5"/>
        <v>0</v>
      </c>
    </row>
    <row r="125" spans="1:20" ht="59.25" customHeight="1" x14ac:dyDescent="0.2">
      <c r="B125" s="486"/>
      <c r="C125" s="488"/>
      <c r="D125" s="488"/>
      <c r="E125" s="488"/>
      <c r="F125" s="488"/>
      <c r="G125" s="488"/>
      <c r="H125" s="488"/>
      <c r="I125" s="488"/>
      <c r="J125" s="488"/>
      <c r="K125" s="488"/>
      <c r="L125" s="488"/>
      <c r="M125" s="488"/>
      <c r="N125" s="488"/>
      <c r="O125" s="148"/>
      <c r="P125" s="149"/>
      <c r="Q125" s="328"/>
      <c r="R125" s="328"/>
      <c r="S125" s="135">
        <f t="shared" si="5"/>
        <v>0</v>
      </c>
    </row>
    <row r="126" spans="1:20" ht="59.25" customHeight="1" x14ac:dyDescent="0.2">
      <c r="B126" s="486"/>
      <c r="C126" s="488"/>
      <c r="D126" s="488"/>
      <c r="E126" s="488"/>
      <c r="F126" s="488"/>
      <c r="G126" s="488"/>
      <c r="H126" s="488"/>
      <c r="I126" s="488"/>
      <c r="J126" s="488"/>
      <c r="K126" s="488"/>
      <c r="L126" s="488"/>
      <c r="M126" s="488"/>
      <c r="N126" s="488"/>
      <c r="O126" s="148"/>
      <c r="P126" s="149"/>
      <c r="Q126" s="328"/>
      <c r="R126" s="328"/>
      <c r="S126" s="135">
        <f t="shared" si="5"/>
        <v>0</v>
      </c>
    </row>
    <row r="127" spans="1:20" ht="59.25" customHeight="1" x14ac:dyDescent="0.2">
      <c r="B127" s="486"/>
      <c r="C127" s="488"/>
      <c r="D127" s="488"/>
      <c r="E127" s="488"/>
      <c r="F127" s="488"/>
      <c r="G127" s="488"/>
      <c r="H127" s="488"/>
      <c r="I127" s="488"/>
      <c r="J127" s="488"/>
      <c r="K127" s="488"/>
      <c r="L127" s="488"/>
      <c r="M127" s="488"/>
      <c r="N127" s="488"/>
      <c r="O127" s="148"/>
      <c r="P127" s="149"/>
      <c r="Q127" s="328"/>
      <c r="R127" s="328"/>
      <c r="S127" s="135">
        <f t="shared" si="5"/>
        <v>0</v>
      </c>
    </row>
    <row r="128" spans="1:20" ht="59.25" customHeight="1" x14ac:dyDescent="0.2">
      <c r="B128" s="486"/>
      <c r="C128" s="488"/>
      <c r="D128" s="488"/>
      <c r="E128" s="488"/>
      <c r="F128" s="488"/>
      <c r="G128" s="488"/>
      <c r="H128" s="488"/>
      <c r="I128" s="488"/>
      <c r="J128" s="488"/>
      <c r="K128" s="488"/>
      <c r="L128" s="488"/>
      <c r="M128" s="488"/>
      <c r="N128" s="488"/>
      <c r="O128" s="148"/>
      <c r="P128" s="149"/>
      <c r="Q128" s="328"/>
      <c r="R128" s="328"/>
      <c r="S128" s="135">
        <f t="shared" si="5"/>
        <v>0</v>
      </c>
    </row>
    <row r="129" spans="1:19" ht="59.25" customHeight="1" x14ac:dyDescent="0.2">
      <c r="B129" s="486"/>
      <c r="C129" s="488"/>
      <c r="D129" s="488"/>
      <c r="E129" s="488"/>
      <c r="F129" s="488"/>
      <c r="G129" s="488"/>
      <c r="H129" s="488"/>
      <c r="I129" s="488"/>
      <c r="J129" s="488"/>
      <c r="K129" s="488"/>
      <c r="L129" s="488"/>
      <c r="M129" s="488"/>
      <c r="N129" s="488"/>
      <c r="O129" s="148"/>
      <c r="P129" s="149"/>
      <c r="Q129" s="328"/>
      <c r="R129" s="328"/>
      <c r="S129" s="135">
        <f t="shared" si="5"/>
        <v>0</v>
      </c>
    </row>
    <row r="130" spans="1:19" ht="59.25" customHeight="1" x14ac:dyDescent="0.2">
      <c r="B130" s="486"/>
      <c r="C130" s="488"/>
      <c r="D130" s="488"/>
      <c r="E130" s="488"/>
      <c r="F130" s="488"/>
      <c r="G130" s="488"/>
      <c r="H130" s="488"/>
      <c r="I130" s="488"/>
      <c r="J130" s="488"/>
      <c r="K130" s="488"/>
      <c r="L130" s="488"/>
      <c r="M130" s="488"/>
      <c r="N130" s="488"/>
      <c r="O130" s="148"/>
      <c r="P130" s="149"/>
      <c r="Q130" s="328"/>
      <c r="R130" s="328"/>
      <c r="S130" s="135">
        <f t="shared" si="5"/>
        <v>0</v>
      </c>
    </row>
    <row r="131" spans="1:19" ht="59.25" customHeight="1" x14ac:dyDescent="0.2">
      <c r="B131" s="486"/>
      <c r="C131" s="488"/>
      <c r="D131" s="488"/>
      <c r="E131" s="488"/>
      <c r="F131" s="488"/>
      <c r="G131" s="488"/>
      <c r="H131" s="488"/>
      <c r="I131" s="488"/>
      <c r="J131" s="488"/>
      <c r="K131" s="488"/>
      <c r="L131" s="488"/>
      <c r="M131" s="488"/>
      <c r="N131" s="488"/>
      <c r="O131" s="148"/>
      <c r="P131" s="149"/>
      <c r="Q131" s="328"/>
      <c r="R131" s="328"/>
      <c r="S131" s="135">
        <f t="shared" si="5"/>
        <v>0</v>
      </c>
    </row>
    <row r="132" spans="1:19" ht="59.25" customHeight="1" x14ac:dyDescent="0.2">
      <c r="B132" s="486"/>
      <c r="C132" s="488"/>
      <c r="D132" s="488"/>
      <c r="E132" s="488"/>
      <c r="F132" s="488"/>
      <c r="G132" s="488"/>
      <c r="H132" s="488"/>
      <c r="I132" s="488"/>
      <c r="J132" s="488"/>
      <c r="K132" s="488"/>
      <c r="L132" s="488"/>
      <c r="M132" s="488"/>
      <c r="N132" s="488"/>
      <c r="O132" s="148"/>
      <c r="P132" s="149"/>
      <c r="Q132" s="328"/>
      <c r="R132" s="328"/>
      <c r="S132" s="135">
        <f t="shared" si="5"/>
        <v>0</v>
      </c>
    </row>
    <row r="133" spans="1:19" ht="59.25" customHeight="1" x14ac:dyDescent="0.2">
      <c r="B133" s="486"/>
      <c r="C133" s="488"/>
      <c r="D133" s="488"/>
      <c r="E133" s="488"/>
      <c r="F133" s="488"/>
      <c r="G133" s="488"/>
      <c r="H133" s="488"/>
      <c r="I133" s="488"/>
      <c r="J133" s="488"/>
      <c r="K133" s="488"/>
      <c r="L133" s="488"/>
      <c r="M133" s="488"/>
      <c r="N133" s="488"/>
      <c r="O133" s="148"/>
      <c r="P133" s="149"/>
      <c r="Q133" s="328"/>
      <c r="R133" s="328"/>
      <c r="S133" s="135">
        <f t="shared" si="5"/>
        <v>0</v>
      </c>
    </row>
    <row r="134" spans="1:19" ht="59.25" customHeight="1" thickBot="1" x14ac:dyDescent="0.25">
      <c r="B134" s="487"/>
      <c r="C134" s="518"/>
      <c r="D134" s="518"/>
      <c r="E134" s="518"/>
      <c r="F134" s="518"/>
      <c r="G134" s="518"/>
      <c r="H134" s="518"/>
      <c r="I134" s="518"/>
      <c r="J134" s="518"/>
      <c r="K134" s="518"/>
      <c r="L134" s="518"/>
      <c r="M134" s="518"/>
      <c r="N134" s="518"/>
      <c r="O134" s="150"/>
      <c r="P134" s="151"/>
      <c r="Q134" s="329"/>
      <c r="R134" s="329"/>
      <c r="S134" s="152">
        <f t="shared" si="5"/>
        <v>0</v>
      </c>
    </row>
    <row r="135" spans="1:19" ht="59.25" customHeight="1" thickBot="1" x14ac:dyDescent="0.25">
      <c r="B135" s="5"/>
      <c r="J135" s="503" t="s">
        <v>35</v>
      </c>
      <c r="K135" s="503"/>
      <c r="L135" s="503"/>
      <c r="O135" s="136">
        <f>SUM(O122:O134)</f>
        <v>0</v>
      </c>
      <c r="P135" s="136">
        <f>SUM(P122:P134)</f>
        <v>0</v>
      </c>
      <c r="Q135" s="330">
        <f>SUM(Q122:Q134)</f>
        <v>0</v>
      </c>
      <c r="R135" s="330">
        <f>SUM(R122:R134)</f>
        <v>0</v>
      </c>
      <c r="S135" s="136">
        <f>SUM(S122:S134)</f>
        <v>0</v>
      </c>
    </row>
    <row r="136" spans="1:19" x14ac:dyDescent="0.2">
      <c r="A136" s="9"/>
    </row>
    <row r="137" spans="1:19" x14ac:dyDescent="0.2">
      <c r="A137" s="9"/>
    </row>
    <row r="138" spans="1:19" x14ac:dyDescent="0.2">
      <c r="A138" s="9"/>
    </row>
    <row r="139" spans="1:19" ht="15.75" x14ac:dyDescent="0.2">
      <c r="A139" s="9" t="s">
        <v>42</v>
      </c>
      <c r="B139" s="168" t="s">
        <v>43</v>
      </c>
    </row>
    <row r="140" spans="1:19" x14ac:dyDescent="0.2">
      <c r="A140" s="9"/>
    </row>
    <row r="141" spans="1:19" ht="24.75" customHeight="1" x14ac:dyDescent="0.2">
      <c r="A141" s="9"/>
      <c r="B141" s="74"/>
      <c r="C141" s="74"/>
    </row>
    <row r="142" spans="1:19" ht="18" customHeight="1" thickBot="1" x14ac:dyDescent="0.25">
      <c r="A142" s="9"/>
    </row>
    <row r="143" spans="1:19" ht="33.75" customHeight="1" thickBot="1" x14ac:dyDescent="0.25">
      <c r="A143" s="9"/>
      <c r="E143" s="421" t="s">
        <v>54</v>
      </c>
      <c r="F143" s="423"/>
      <c r="G143" s="421" t="s">
        <v>55</v>
      </c>
      <c r="H143" s="423"/>
      <c r="I143" s="421" t="s">
        <v>56</v>
      </c>
      <c r="J143" s="423"/>
      <c r="K143" s="421" t="s">
        <v>57</v>
      </c>
      <c r="L143" s="423"/>
    </row>
    <row r="144" spans="1:19" ht="42" customHeight="1" thickBot="1" x14ac:dyDescent="0.25">
      <c r="A144" s="9"/>
      <c r="B144" s="483" t="s">
        <v>44</v>
      </c>
      <c r="C144" s="484"/>
      <c r="D144" s="296"/>
      <c r="E144" s="294" t="s">
        <v>66</v>
      </c>
      <c r="F144" s="295" t="s">
        <v>75</v>
      </c>
      <c r="G144" s="294" t="s">
        <v>66</v>
      </c>
      <c r="H144" s="295" t="s">
        <v>75</v>
      </c>
      <c r="I144" s="294" t="s">
        <v>66</v>
      </c>
      <c r="J144" s="295" t="s">
        <v>75</v>
      </c>
      <c r="K144" s="294" t="s">
        <v>66</v>
      </c>
      <c r="L144" s="295" t="s">
        <v>75</v>
      </c>
      <c r="M144" s="224" t="s">
        <v>81</v>
      </c>
    </row>
    <row r="145" spans="1:13" ht="44.25" customHeight="1" x14ac:dyDescent="0.2">
      <c r="A145" s="9"/>
      <c r="B145" s="480" t="s">
        <v>92</v>
      </c>
      <c r="C145" s="481"/>
      <c r="D145" s="482"/>
      <c r="E145" s="213">
        <f>'Nano-Tera.CH Funding'!G117</f>
        <v>0</v>
      </c>
      <c r="F145" s="214">
        <f>E145*$D$144/1</f>
        <v>0</v>
      </c>
      <c r="G145" s="215">
        <f>'Nano-Tera.CH Funding'!H117</f>
        <v>0</v>
      </c>
      <c r="H145" s="214">
        <f>G145*$D$144/1</f>
        <v>0</v>
      </c>
      <c r="I145" s="345">
        <f>'Nano-Tera.CH Funding'!I117</f>
        <v>0</v>
      </c>
      <c r="J145" s="346">
        <f>I145*$D$144/1</f>
        <v>0</v>
      </c>
      <c r="K145" s="345">
        <f>'Nano-Tera.CH Funding'!J117</f>
        <v>0</v>
      </c>
      <c r="L145" s="346">
        <f>K145*$D$144/1</f>
        <v>0</v>
      </c>
      <c r="M145" s="147">
        <f>F145+H145+J145+L145</f>
        <v>0</v>
      </c>
    </row>
    <row r="146" spans="1:13" ht="44.25" customHeight="1" thickBot="1" x14ac:dyDescent="0.25">
      <c r="A146" s="9"/>
      <c r="B146" s="489" t="s">
        <v>65</v>
      </c>
      <c r="C146" s="490"/>
      <c r="D146" s="491"/>
      <c r="E146" s="216">
        <f>I49</f>
        <v>0</v>
      </c>
      <c r="F146" s="217">
        <f>E146*$D$144/1</f>
        <v>0</v>
      </c>
      <c r="G146" s="218">
        <f>L49</f>
        <v>0</v>
      </c>
      <c r="H146" s="217">
        <f>G146*$D$144/1</f>
        <v>0</v>
      </c>
      <c r="I146" s="347">
        <f>O49</f>
        <v>0</v>
      </c>
      <c r="J146" s="348">
        <f>I146*$D$144/1</f>
        <v>0</v>
      </c>
      <c r="K146" s="347">
        <f>R49</f>
        <v>0</v>
      </c>
      <c r="L146" s="348">
        <f>K146*$D$144/1</f>
        <v>0</v>
      </c>
      <c r="M146" s="152">
        <f>F146+H146+J146+L146</f>
        <v>0</v>
      </c>
    </row>
    <row r="147" spans="1:13" ht="32.25" customHeight="1" thickBot="1" x14ac:dyDescent="0.25">
      <c r="A147" s="9"/>
      <c r="E147" s="219"/>
      <c r="F147" s="136">
        <f>F145+F146</f>
        <v>0</v>
      </c>
      <c r="G147" s="220"/>
      <c r="H147" s="136">
        <f>H145+H146</f>
        <v>0</v>
      </c>
      <c r="I147" s="221"/>
      <c r="J147" s="315">
        <f>J145+J146</f>
        <v>0</v>
      </c>
      <c r="K147" s="222"/>
      <c r="L147" s="315">
        <f>L145+L146</f>
        <v>0</v>
      </c>
      <c r="M147" s="136">
        <f>M145+M146</f>
        <v>0</v>
      </c>
    </row>
    <row r="148" spans="1:13" x14ac:dyDescent="0.2">
      <c r="A148" s="9"/>
    </row>
    <row r="149" spans="1:13" s="11" customFormat="1" x14ac:dyDescent="0.2">
      <c r="A149" s="60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</row>
    <row r="150" spans="1:13" s="11" customFormat="1" x14ac:dyDescent="0.2">
      <c r="A150" s="43"/>
    </row>
    <row r="151" spans="1:13" ht="16.5" thickBot="1" x14ac:dyDescent="0.25">
      <c r="A151" s="9" t="s">
        <v>52</v>
      </c>
      <c r="B151" s="18" t="s">
        <v>29</v>
      </c>
      <c r="C151" s="127"/>
      <c r="D151" s="127"/>
      <c r="E151" s="127"/>
      <c r="F151" s="127"/>
      <c r="G151" s="127"/>
      <c r="H151" s="127"/>
      <c r="I151" s="127"/>
      <c r="J151" s="127"/>
      <c r="K151" s="127"/>
    </row>
    <row r="152" spans="1:13" ht="38.25" customHeight="1" thickBot="1" x14ac:dyDescent="0.25">
      <c r="B152" s="127"/>
      <c r="C152" s="127"/>
      <c r="D152" s="127"/>
      <c r="E152" s="127"/>
      <c r="F152" s="127"/>
      <c r="G152" s="166" t="s">
        <v>54</v>
      </c>
      <c r="H152" s="166" t="s">
        <v>55</v>
      </c>
      <c r="I152" s="167" t="s">
        <v>56</v>
      </c>
      <c r="J152" s="167" t="s">
        <v>57</v>
      </c>
      <c r="K152" s="166" t="s">
        <v>62</v>
      </c>
    </row>
    <row r="153" spans="1:13" ht="35.25" customHeight="1" x14ac:dyDescent="0.2">
      <c r="B153" s="381" t="s">
        <v>21</v>
      </c>
      <c r="C153" s="381"/>
      <c r="D153" s="474"/>
      <c r="E153" s="209"/>
      <c r="F153" s="127"/>
      <c r="G153" s="142">
        <f>I49</f>
        <v>0</v>
      </c>
      <c r="H153" s="142">
        <f>L49</f>
        <v>0</v>
      </c>
      <c r="I153" s="210">
        <f>O49</f>
        <v>0</v>
      </c>
      <c r="J153" s="210">
        <f>R49</f>
        <v>0</v>
      </c>
      <c r="K153" s="142">
        <f t="shared" ref="K153:K158" si="6">SUM(G153:J153)</f>
        <v>0</v>
      </c>
    </row>
    <row r="154" spans="1:13" ht="35.25" customHeight="1" x14ac:dyDescent="0.2">
      <c r="B154" s="479" t="s">
        <v>24</v>
      </c>
      <c r="C154" s="479"/>
      <c r="D154" s="479"/>
      <c r="E154" s="479"/>
      <c r="F154" s="127"/>
      <c r="G154" s="142">
        <f>L71</f>
        <v>0</v>
      </c>
      <c r="H154" s="142">
        <f>N71</f>
        <v>0</v>
      </c>
      <c r="I154" s="210">
        <f>P71</f>
        <v>0</v>
      </c>
      <c r="J154" s="210">
        <f>R71</f>
        <v>0</v>
      </c>
      <c r="K154" s="142">
        <f t="shared" si="6"/>
        <v>0</v>
      </c>
    </row>
    <row r="155" spans="1:13" ht="35.25" customHeight="1" x14ac:dyDescent="0.2">
      <c r="B155" s="475" t="s">
        <v>53</v>
      </c>
      <c r="C155" s="475"/>
      <c r="D155" s="476"/>
      <c r="E155" s="209"/>
      <c r="F155" s="127"/>
      <c r="G155" s="142">
        <f>L94</f>
        <v>0</v>
      </c>
      <c r="H155" s="142">
        <f>N94</f>
        <v>0</v>
      </c>
      <c r="I155" s="210">
        <f>P94</f>
        <v>0</v>
      </c>
      <c r="J155" s="210">
        <f>R94</f>
        <v>0</v>
      </c>
      <c r="K155" s="142">
        <f t="shared" si="6"/>
        <v>0</v>
      </c>
    </row>
    <row r="156" spans="1:13" ht="35.25" customHeight="1" x14ac:dyDescent="0.2">
      <c r="B156" s="381" t="s">
        <v>38</v>
      </c>
      <c r="C156" s="381"/>
      <c r="D156" s="474"/>
      <c r="E156" s="209"/>
      <c r="F156" s="127"/>
      <c r="G156" s="142">
        <f>O114</f>
        <v>0</v>
      </c>
      <c r="H156" s="142">
        <f>P114</f>
        <v>0</v>
      </c>
      <c r="I156" s="142">
        <f>Q114</f>
        <v>0</v>
      </c>
      <c r="J156" s="142">
        <f>R114</f>
        <v>0</v>
      </c>
      <c r="K156" s="142">
        <f t="shared" si="6"/>
        <v>0</v>
      </c>
    </row>
    <row r="157" spans="1:13" ht="35.25" customHeight="1" x14ac:dyDescent="0.2">
      <c r="B157" s="381" t="s">
        <v>23</v>
      </c>
      <c r="C157" s="381"/>
      <c r="D157" s="474"/>
      <c r="E157" s="209"/>
      <c r="F157" s="127"/>
      <c r="G157" s="142">
        <f>O135</f>
        <v>0</v>
      </c>
      <c r="H157" s="142">
        <f>P135</f>
        <v>0</v>
      </c>
      <c r="I157" s="142">
        <f>Q135</f>
        <v>0</v>
      </c>
      <c r="J157" s="142">
        <f>R135</f>
        <v>0</v>
      </c>
      <c r="K157" s="142">
        <f t="shared" si="6"/>
        <v>0</v>
      </c>
    </row>
    <row r="158" spans="1:13" ht="35.25" customHeight="1" thickBot="1" x14ac:dyDescent="0.25">
      <c r="B158" s="381" t="s">
        <v>45</v>
      </c>
      <c r="C158" s="381"/>
      <c r="D158" s="474"/>
      <c r="E158" s="209"/>
      <c r="F158" s="127"/>
      <c r="G158" s="211">
        <f>F147</f>
        <v>0</v>
      </c>
      <c r="H158" s="211">
        <f>H147</f>
        <v>0</v>
      </c>
      <c r="I158" s="212">
        <f>J147</f>
        <v>0</v>
      </c>
      <c r="J158" s="212">
        <f>L147</f>
        <v>0</v>
      </c>
      <c r="K158" s="142">
        <f t="shared" si="6"/>
        <v>0</v>
      </c>
    </row>
    <row r="159" spans="1:13" ht="35.25" customHeight="1" thickBot="1" x14ac:dyDescent="0.25">
      <c r="B159" s="381" t="s">
        <v>39</v>
      </c>
      <c r="C159" s="381"/>
      <c r="D159" s="474"/>
      <c r="E159" s="209"/>
      <c r="F159" s="127"/>
      <c r="G159" s="164">
        <f>SUM(G153:G158)</f>
        <v>0</v>
      </c>
      <c r="H159" s="164">
        <f>SUM(H153:H158)</f>
        <v>0</v>
      </c>
      <c r="I159" s="164">
        <f>SUM(I153:I158)</f>
        <v>0</v>
      </c>
      <c r="J159" s="164">
        <f>SUM(J153:J158)</f>
        <v>0</v>
      </c>
      <c r="K159" s="164">
        <f>SUM(K153:K158)</f>
        <v>0</v>
      </c>
    </row>
    <row r="160" spans="1:13" x14ac:dyDescent="0.2">
      <c r="E160" s="76"/>
      <c r="F160" s="76"/>
      <c r="G160" s="76"/>
      <c r="H160" s="76"/>
      <c r="I160" s="76"/>
    </row>
    <row r="161" spans="1:13" x14ac:dyDescent="0.2">
      <c r="B161" s="77"/>
      <c r="C161" s="77"/>
      <c r="E161" s="78"/>
      <c r="F161" s="78"/>
      <c r="G161" s="78"/>
      <c r="H161" s="78"/>
      <c r="I161" s="78"/>
    </row>
    <row r="162" spans="1:13" x14ac:dyDescent="0.2">
      <c r="B162" s="79"/>
      <c r="C162" s="77"/>
      <c r="E162" s="78"/>
      <c r="F162" s="78"/>
      <c r="G162" s="78"/>
      <c r="H162" s="78"/>
      <c r="I162" s="78"/>
    </row>
    <row r="163" spans="1:13" x14ac:dyDescent="0.2">
      <c r="B163" s="75"/>
      <c r="E163" s="7"/>
      <c r="F163" s="7"/>
      <c r="G163" s="7"/>
      <c r="H163" s="7"/>
      <c r="I163" s="7"/>
    </row>
    <row r="164" spans="1:13" x14ac:dyDescent="0.2">
      <c r="E164" s="7"/>
      <c r="F164" s="7"/>
      <c r="G164" s="7"/>
      <c r="H164" s="7"/>
      <c r="I164" s="7"/>
    </row>
    <row r="165" spans="1:13" x14ac:dyDescent="0.2">
      <c r="B165" s="75"/>
      <c r="E165" s="80"/>
      <c r="F165" s="80"/>
      <c r="G165" s="80"/>
      <c r="H165" s="80"/>
      <c r="I165" s="81"/>
    </row>
    <row r="166" spans="1:13" x14ac:dyDescent="0.2">
      <c r="D166" s="76"/>
      <c r="E166" s="76"/>
      <c r="F166" s="76"/>
      <c r="G166" s="76"/>
      <c r="H166" s="76"/>
    </row>
    <row r="167" spans="1:13" s="11" customFormat="1" x14ac:dyDescent="0.2">
      <c r="A167" s="60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</row>
    <row r="168" spans="1:13" s="11" customFormat="1" x14ac:dyDescent="0.2">
      <c r="A168" s="43"/>
    </row>
  </sheetData>
  <sheetProtection password="DF31" sheet="1" objects="1" scenarios="1"/>
  <mergeCells count="173">
    <mergeCell ref="C87:E87"/>
    <mergeCell ref="C88:E88"/>
    <mergeCell ref="F79:F80"/>
    <mergeCell ref="S55:S56"/>
    <mergeCell ref="Q54:R54"/>
    <mergeCell ref="N55:N56"/>
    <mergeCell ref="O55:O56"/>
    <mergeCell ref="M54:N54"/>
    <mergeCell ref="O54:P54"/>
    <mergeCell ref="R55:R56"/>
    <mergeCell ref="Q55:Q56"/>
    <mergeCell ref="F68:G68"/>
    <mergeCell ref="F61:G61"/>
    <mergeCell ref="F62:G62"/>
    <mergeCell ref="P55:P56"/>
    <mergeCell ref="S79:S80"/>
    <mergeCell ref="O79:O80"/>
    <mergeCell ref="N79:N80"/>
    <mergeCell ref="I79:I80"/>
    <mergeCell ref="R79:R80"/>
    <mergeCell ref="P17:R17"/>
    <mergeCell ref="M17:O17"/>
    <mergeCell ref="J17:L17"/>
    <mergeCell ref="C121:N121"/>
    <mergeCell ref="C103:N103"/>
    <mergeCell ref="C102:N102"/>
    <mergeCell ref="Q78:R78"/>
    <mergeCell ref="O78:P78"/>
    <mergeCell ref="M78:N78"/>
    <mergeCell ref="K78:L78"/>
    <mergeCell ref="C91:E91"/>
    <mergeCell ref="C81:E81"/>
    <mergeCell ref="C82:E82"/>
    <mergeCell ref="J114:L114"/>
    <mergeCell ref="C112:N112"/>
    <mergeCell ref="C111:N111"/>
    <mergeCell ref="C110:N110"/>
    <mergeCell ref="C113:N113"/>
    <mergeCell ref="C92:E92"/>
    <mergeCell ref="C83:E83"/>
    <mergeCell ref="J53:J54"/>
    <mergeCell ref="F69:G69"/>
    <mergeCell ref="F70:G70"/>
    <mergeCell ref="K54:L54"/>
    <mergeCell ref="Q79:Q80"/>
    <mergeCell ref="M79:M80"/>
    <mergeCell ref="L79:L80"/>
    <mergeCell ref="K79:K80"/>
    <mergeCell ref="J79:J80"/>
    <mergeCell ref="P79:P80"/>
    <mergeCell ref="J135:L135"/>
    <mergeCell ref="C108:N108"/>
    <mergeCell ref="C109:N109"/>
    <mergeCell ref="C89:E89"/>
    <mergeCell ref="C90:E90"/>
    <mergeCell ref="C101:N101"/>
    <mergeCell ref="C134:N134"/>
    <mergeCell ref="C133:N133"/>
    <mergeCell ref="C132:N132"/>
    <mergeCell ref="C131:N131"/>
    <mergeCell ref="C126:N126"/>
    <mergeCell ref="C125:N125"/>
    <mergeCell ref="C105:N105"/>
    <mergeCell ref="C104:N104"/>
    <mergeCell ref="C84:E84"/>
    <mergeCell ref="C85:E85"/>
    <mergeCell ref="C86:E86"/>
    <mergeCell ref="C93:E93"/>
    <mergeCell ref="C70:E70"/>
    <mergeCell ref="F58:G58"/>
    <mergeCell ref="J55:J56"/>
    <mergeCell ref="K55:K56"/>
    <mergeCell ref="L55:L56"/>
    <mergeCell ref="C69:E69"/>
    <mergeCell ref="C63:E63"/>
    <mergeCell ref="C64:E64"/>
    <mergeCell ref="C65:E65"/>
    <mergeCell ref="C66:E66"/>
    <mergeCell ref="F64:G64"/>
    <mergeCell ref="C60:E60"/>
    <mergeCell ref="K143:L143"/>
    <mergeCell ref="C41:E41"/>
    <mergeCell ref="B57:B70"/>
    <mergeCell ref="C34:E34"/>
    <mergeCell ref="C48:E48"/>
    <mergeCell ref="C47:E47"/>
    <mergeCell ref="C46:E46"/>
    <mergeCell ref="B19:B48"/>
    <mergeCell ref="C19:E19"/>
    <mergeCell ref="C33:E33"/>
    <mergeCell ref="C24:E24"/>
    <mergeCell ref="C25:E25"/>
    <mergeCell ref="C61:E61"/>
    <mergeCell ref="C62:E62"/>
    <mergeCell ref="C45:E45"/>
    <mergeCell ref="C44:E44"/>
    <mergeCell ref="C43:E43"/>
    <mergeCell ref="C42:E42"/>
    <mergeCell ref="C37:E37"/>
    <mergeCell ref="C36:E36"/>
    <mergeCell ref="C35:E35"/>
    <mergeCell ref="C40:E40"/>
    <mergeCell ref="C55:E56"/>
    <mergeCell ref="C32:E32"/>
    <mergeCell ref="B146:D146"/>
    <mergeCell ref="F55:G56"/>
    <mergeCell ref="H55:I55"/>
    <mergeCell ref="F59:G59"/>
    <mergeCell ref="F60:G60"/>
    <mergeCell ref="E143:F143"/>
    <mergeCell ref="G143:H143"/>
    <mergeCell ref="I143:J143"/>
    <mergeCell ref="F66:G66"/>
    <mergeCell ref="C57:E57"/>
    <mergeCell ref="B55:B56"/>
    <mergeCell ref="C130:N130"/>
    <mergeCell ref="C129:N129"/>
    <mergeCell ref="C128:N128"/>
    <mergeCell ref="C127:N127"/>
    <mergeCell ref="C122:N122"/>
    <mergeCell ref="C68:E68"/>
    <mergeCell ref="F65:G65"/>
    <mergeCell ref="B79:B80"/>
    <mergeCell ref="C79:E80"/>
    <mergeCell ref="M55:M56"/>
    <mergeCell ref="H71:J71"/>
    <mergeCell ref="C59:E59"/>
    <mergeCell ref="C67:E67"/>
    <mergeCell ref="A1:C1"/>
    <mergeCell ref="E15:F15"/>
    <mergeCell ref="F57:G57"/>
    <mergeCell ref="C23:E23"/>
    <mergeCell ref="C22:E22"/>
    <mergeCell ref="E9:F9"/>
    <mergeCell ref="E3:F3"/>
    <mergeCell ref="B159:D159"/>
    <mergeCell ref="B153:D153"/>
    <mergeCell ref="B155:D155"/>
    <mergeCell ref="B156:D156"/>
    <mergeCell ref="B157:D157"/>
    <mergeCell ref="B158:D158"/>
    <mergeCell ref="G79:H79"/>
    <mergeCell ref="B154:E154"/>
    <mergeCell ref="B145:D145"/>
    <mergeCell ref="B144:C144"/>
    <mergeCell ref="B81:B93"/>
    <mergeCell ref="B102:B113"/>
    <mergeCell ref="B122:B134"/>
    <mergeCell ref="C124:N124"/>
    <mergeCell ref="C123:N123"/>
    <mergeCell ref="C107:N107"/>
    <mergeCell ref="C106:N106"/>
    <mergeCell ref="E2:I2"/>
    <mergeCell ref="E14:F14"/>
    <mergeCell ref="C58:E58"/>
    <mergeCell ref="F67:G67"/>
    <mergeCell ref="C27:E27"/>
    <mergeCell ref="C26:E26"/>
    <mergeCell ref="C21:E21"/>
    <mergeCell ref="E10:F10"/>
    <mergeCell ref="E11:F11"/>
    <mergeCell ref="E12:F12"/>
    <mergeCell ref="E13:F13"/>
    <mergeCell ref="C20:E20"/>
    <mergeCell ref="C18:E18"/>
    <mergeCell ref="C30:E30"/>
    <mergeCell ref="C29:E29"/>
    <mergeCell ref="C28:E28"/>
    <mergeCell ref="C39:E39"/>
    <mergeCell ref="C38:E38"/>
    <mergeCell ref="F63:G63"/>
    <mergeCell ref="C31:E31"/>
    <mergeCell ref="G17:I17"/>
  </mergeCells>
  <phoneticPr fontId="2" type="noConversion"/>
  <conditionalFormatting sqref="I19:I48 L19:L48 O19:O48 R19:R48">
    <cfRule type="cellIs" dxfId="17" priority="60" stopIfTrue="1" operator="greaterThan">
      <formula>H19</formula>
    </cfRule>
  </conditionalFormatting>
  <conditionalFormatting sqref="K19:K48 N19:N48 H19:H48 Q19:Q48">
    <cfRule type="cellIs" dxfId="16" priority="49" stopIfTrue="1" operator="equal">
      <formula>"Rate too high!"</formula>
    </cfRule>
  </conditionalFormatting>
  <conditionalFormatting sqref="G19:G48">
    <cfRule type="cellIs" dxfId="15" priority="25" stopIfTrue="1" operator="lessThan">
      <formula>0</formula>
    </cfRule>
    <cfRule type="cellIs" dxfId="14" priority="26" stopIfTrue="1" operator="greaterThan">
      <formula>1</formula>
    </cfRule>
  </conditionalFormatting>
  <conditionalFormatting sqref="K57:K70 M57:M70 O57:O70 Q57:Q70">
    <cfRule type="cellIs" dxfId="13" priority="19" stopIfTrue="1" operator="lessThan">
      <formula>0</formula>
    </cfRule>
    <cfRule type="cellIs" dxfId="12" priority="22" stopIfTrue="1" operator="greaterThan">
      <formula>100</formula>
    </cfRule>
  </conditionalFormatting>
  <conditionalFormatting sqref="K57:K70 M57:M70 O57:O70 Q57:Q70">
    <cfRule type="cellIs" dxfId="11" priority="20" stopIfTrue="1" operator="greaterThan">
      <formula>1</formula>
    </cfRule>
  </conditionalFormatting>
  <conditionalFormatting sqref="G19:G48">
    <cfRule type="expression" dxfId="10" priority="14" stopIfTrue="1">
      <formula>IF(AND(OR($F19="Full Professor",$F19="Associate Professor",$F19="Assistant Professor"),G19&gt;0.2),TRUE,FALSE)</formula>
    </cfRule>
  </conditionalFormatting>
  <conditionalFormatting sqref="M19:M48 P19:P48 J19:J48">
    <cfRule type="cellIs" dxfId="9" priority="12" stopIfTrue="1" operator="lessThan">
      <formula>0</formula>
    </cfRule>
    <cfRule type="cellIs" dxfId="8" priority="13" stopIfTrue="1" operator="greaterThan">
      <formula>1</formula>
    </cfRule>
  </conditionalFormatting>
  <conditionalFormatting sqref="M19:M48 P19:P48 J19:J48">
    <cfRule type="expression" dxfId="7" priority="11" stopIfTrue="1">
      <formula>IF(AND(OR($F19="Full Professor",$F19="Associate Professor",$F19="Assistant Professor"),J19&gt;0.2),TRUE,FALSE)</formula>
    </cfRule>
  </conditionalFormatting>
  <conditionalFormatting sqref="D144">
    <cfRule type="cellIs" dxfId="6" priority="10" stopIfTrue="1" operator="lessThan">
      <formula>0</formula>
    </cfRule>
  </conditionalFormatting>
  <conditionalFormatting sqref="H57:H70">
    <cfRule type="expression" dxfId="5" priority="6" stopIfTrue="1">
      <formula>IF(OR($I$54="",$H$54="",I57="",H57="",$I$54+$H$54/12&lt;=I57+H57/12),FALSE,TRUE)</formula>
    </cfRule>
  </conditionalFormatting>
  <conditionalFormatting sqref="I57:I70">
    <cfRule type="expression" dxfId="4" priority="5" stopIfTrue="1">
      <formula>IF(OR($I$54="",$H$54="",I57="",H57="",$I$54+$H$54/12&lt;=I57+H57/12),FALSE,TRUE)</formula>
    </cfRule>
  </conditionalFormatting>
  <conditionalFormatting sqref="G81:G93">
    <cfRule type="expression" dxfId="3" priority="4" stopIfTrue="1">
      <formula>IF(OR($H$78="",$G$78="",H81="",G81="",$H$78+$G$78/12&gt;=H81+G81/12),FALSE,TRUE)</formula>
    </cfRule>
  </conditionalFormatting>
  <conditionalFormatting sqref="H81:H93">
    <cfRule type="expression" dxfId="2" priority="3" stopIfTrue="1">
      <formula>IF(OR($H$78="",$G$78="",H81="",G81="",$H$78+$G$78/12&gt;=H81+G81/12),FALSE,TRUE)</formula>
    </cfRule>
  </conditionalFormatting>
  <conditionalFormatting sqref="I81:I93">
    <cfRule type="cellIs" dxfId="1" priority="2" operator="lessThan">
      <formula>0</formula>
    </cfRule>
  </conditionalFormatting>
  <conditionalFormatting sqref="K81:K93">
    <cfRule type="cellIs" dxfId="0" priority="1" operator="notBetween">
      <formula>0</formula>
      <formula>1</formula>
    </cfRule>
  </conditionalFormatting>
  <dataValidations disablePrompts="1" count="1">
    <dataValidation type="list" allowBlank="1" showInputMessage="1" showErrorMessage="1" sqref="F19:F48">
      <formula1>OwnC_Pers</formula1>
    </dataValidation>
  </dataValidations>
  <pageMargins left="0.2" right="0.18" top="0.4" bottom="0.48" header="0.21" footer="0.18"/>
  <pageSetup paperSize="9" scale="52" orientation="landscape" r:id="rId1"/>
  <headerFooter alignWithMargins="0">
    <oddFooter>&amp;L&amp;8RTD-Project - BUDGET
OWN CONTRIBUTIONS
Call 2012 / Version 1&amp;R&amp;12page &amp;P of &amp;N</oddFooter>
  </headerFooter>
  <rowBreaks count="3" manualBreakCount="3">
    <brk id="50" max="16383" man="1"/>
    <brk id="116" max="19" man="1"/>
    <brk id="148" max="16383" man="1"/>
  </rowBreaks>
  <ignoredErrors>
    <ignoredError sqref="A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view="pageLayout" zoomScaleNormal="90" workbookViewId="0">
      <selection activeCell="H39" sqref="H39:H42"/>
    </sheetView>
  </sheetViews>
  <sheetFormatPr defaultColWidth="11.42578125" defaultRowHeight="12.75" x14ac:dyDescent="0.2"/>
  <cols>
    <col min="1" max="1" width="20.7109375" style="96" bestFit="1" customWidth="1"/>
    <col min="2" max="3" width="11.42578125" style="42" customWidth="1"/>
    <col min="4" max="4" width="28.140625" style="42" customWidth="1"/>
    <col min="5" max="5" width="7.7109375" style="42" customWidth="1"/>
    <col min="6" max="6" width="12.140625" style="42" customWidth="1"/>
    <col min="7" max="10" width="11.42578125" style="42"/>
    <col min="11" max="11" width="15.140625" style="42" bestFit="1" customWidth="1"/>
    <col min="12" max="16384" width="11.42578125" style="42"/>
  </cols>
  <sheetData>
    <row r="1" spans="1:13" ht="18" x14ac:dyDescent="0.2">
      <c r="A1" s="544"/>
      <c r="B1" s="545"/>
      <c r="C1" s="545"/>
      <c r="D1" s="545"/>
    </row>
    <row r="2" spans="1:13" ht="24.75" customHeight="1" x14ac:dyDescent="0.2">
      <c r="A2" s="94" t="s">
        <v>77</v>
      </c>
      <c r="B2" s="95" t="s">
        <v>87</v>
      </c>
      <c r="F2" s="178" t="s">
        <v>120</v>
      </c>
      <c r="G2" s="546" t="str">
        <f>IF('General Information'!F10="","",'General Information'!F10)</f>
        <v/>
      </c>
      <c r="H2" s="547"/>
      <c r="I2" s="548"/>
      <c r="J2" s="548"/>
      <c r="K2" s="549"/>
    </row>
    <row r="3" spans="1:13" ht="15.75" customHeight="1" x14ac:dyDescent="0.2">
      <c r="B3" s="272" t="s">
        <v>82</v>
      </c>
      <c r="F3" s="122"/>
      <c r="G3" s="409"/>
      <c r="H3" s="409"/>
    </row>
    <row r="4" spans="1:13" ht="15" x14ac:dyDescent="0.2">
      <c r="A4" s="97"/>
      <c r="B4" s="98" t="s">
        <v>61</v>
      </c>
    </row>
    <row r="5" spans="1:13" s="100" customFormat="1" x14ac:dyDescent="0.2">
      <c r="A5" s="99"/>
    </row>
    <row r="7" spans="1:13" x14ac:dyDescent="0.2">
      <c r="A7" s="101"/>
    </row>
    <row r="8" spans="1:13" x14ac:dyDescent="0.2">
      <c r="A8" s="101"/>
    </row>
    <row r="9" spans="1:13" ht="13.5" thickBot="1" x14ac:dyDescent="0.25"/>
    <row r="10" spans="1:13" ht="29.25" customHeight="1" x14ac:dyDescent="0.2">
      <c r="A10" s="113" t="s">
        <v>83</v>
      </c>
      <c r="B10" s="537"/>
      <c r="C10" s="537"/>
      <c r="D10" s="538"/>
      <c r="E10" s="102"/>
      <c r="G10" s="242" t="s">
        <v>54</v>
      </c>
      <c r="H10" s="243" t="s">
        <v>55</v>
      </c>
      <c r="I10" s="243" t="s">
        <v>56</v>
      </c>
      <c r="J10" s="244" t="s">
        <v>57</v>
      </c>
      <c r="K10" s="261" t="s">
        <v>128</v>
      </c>
    </row>
    <row r="11" spans="1:13" ht="14.25" customHeight="1" thickBot="1" x14ac:dyDescent="0.25">
      <c r="A11" s="240" t="s">
        <v>20</v>
      </c>
      <c r="B11" s="539"/>
      <c r="C11" s="539"/>
      <c r="D11" s="540"/>
      <c r="E11" s="103"/>
      <c r="G11" s="104" t="s">
        <v>76</v>
      </c>
      <c r="H11" s="105" t="s">
        <v>76</v>
      </c>
      <c r="I11" s="105" t="s">
        <v>76</v>
      </c>
      <c r="J11" s="106" t="s">
        <v>76</v>
      </c>
      <c r="K11" s="107" t="s">
        <v>76</v>
      </c>
      <c r="M11" s="108"/>
    </row>
    <row r="12" spans="1:13" x14ac:dyDescent="0.2">
      <c r="A12" s="241" t="s">
        <v>30</v>
      </c>
      <c r="B12" s="535"/>
      <c r="C12" s="535"/>
      <c r="D12" s="536"/>
      <c r="E12" s="102"/>
      <c r="F12" s="297" t="s">
        <v>36</v>
      </c>
      <c r="G12" s="131"/>
      <c r="H12" s="251"/>
      <c r="I12" s="353"/>
      <c r="J12" s="354"/>
      <c r="K12" s="259">
        <f>SUM(G12:J12)</f>
        <v>0</v>
      </c>
      <c r="L12" s="258"/>
      <c r="M12" s="108"/>
    </row>
    <row r="13" spans="1:13" ht="13.5" thickBot="1" x14ac:dyDescent="0.25">
      <c r="A13" s="241" t="s">
        <v>89</v>
      </c>
      <c r="B13" s="535"/>
      <c r="C13" s="535"/>
      <c r="D13" s="536"/>
      <c r="F13" s="298" t="s">
        <v>37</v>
      </c>
      <c r="G13" s="252"/>
      <c r="H13" s="253"/>
      <c r="I13" s="365"/>
      <c r="J13" s="356"/>
      <c r="K13" s="260">
        <f>SUM(G13:J13)</f>
        <v>0</v>
      </c>
      <c r="L13" s="258"/>
    </row>
    <row r="14" spans="1:13" ht="13.5" thickBot="1" x14ac:dyDescent="0.25">
      <c r="A14" s="241" t="s">
        <v>107</v>
      </c>
      <c r="B14" s="535"/>
      <c r="C14" s="535"/>
      <c r="D14" s="536"/>
      <c r="F14" s="96"/>
      <c r="G14" s="254">
        <f>SUM(G12:G13)</f>
        <v>0</v>
      </c>
      <c r="H14" s="255">
        <f>SUM(H12:H13)</f>
        <v>0</v>
      </c>
      <c r="I14" s="357">
        <f>SUM(I12:I13)</f>
        <v>0</v>
      </c>
      <c r="J14" s="358">
        <f>SUM(J12:J13)</f>
        <v>0</v>
      </c>
      <c r="K14" s="256">
        <f>SUM(G14:J14)</f>
        <v>0</v>
      </c>
      <c r="L14" s="108"/>
    </row>
    <row r="15" spans="1:13" x14ac:dyDescent="0.2">
      <c r="A15" s="241" t="s">
        <v>1</v>
      </c>
      <c r="B15" s="535"/>
      <c r="C15" s="535"/>
      <c r="D15" s="536"/>
      <c r="G15" s="266"/>
      <c r="H15" s="266"/>
      <c r="I15" s="266"/>
      <c r="J15" s="266"/>
      <c r="K15" s="266"/>
    </row>
    <row r="16" spans="1:13" x14ac:dyDescent="0.2">
      <c r="A16" s="241"/>
      <c r="B16" s="541"/>
      <c r="C16" s="542"/>
      <c r="D16" s="543"/>
      <c r="G16" s="266"/>
      <c r="H16" s="266"/>
      <c r="I16" s="266"/>
      <c r="J16" s="266"/>
      <c r="K16" s="266"/>
    </row>
    <row r="17" spans="1:12" x14ac:dyDescent="0.2">
      <c r="A17" s="241" t="s">
        <v>4</v>
      </c>
      <c r="B17" s="535"/>
      <c r="C17" s="535"/>
      <c r="D17" s="536"/>
      <c r="G17" s="266"/>
      <c r="H17" s="266"/>
      <c r="I17" s="266"/>
      <c r="J17" s="266"/>
      <c r="K17" s="266"/>
    </row>
    <row r="18" spans="1:12" x14ac:dyDescent="0.2">
      <c r="A18" s="241" t="s">
        <v>3</v>
      </c>
      <c r="B18" s="535"/>
      <c r="C18" s="535"/>
      <c r="D18" s="536"/>
    </row>
    <row r="19" spans="1:12" ht="13.5" thickBot="1" x14ac:dyDescent="0.25">
      <c r="A19" s="111" t="s">
        <v>2</v>
      </c>
      <c r="B19" s="533"/>
      <c r="C19" s="533"/>
      <c r="D19" s="534"/>
    </row>
    <row r="20" spans="1:12" ht="13.5" thickBot="1" x14ac:dyDescent="0.25">
      <c r="B20" s="112"/>
      <c r="C20" s="112"/>
      <c r="D20" s="112"/>
    </row>
    <row r="21" spans="1:12" ht="29.25" customHeight="1" x14ac:dyDescent="0.2">
      <c r="A21" s="113" t="s">
        <v>84</v>
      </c>
      <c r="B21" s="537"/>
      <c r="C21" s="537"/>
      <c r="D21" s="538"/>
      <c r="G21" s="242" t="s">
        <v>54</v>
      </c>
      <c r="H21" s="243" t="s">
        <v>55</v>
      </c>
      <c r="I21" s="243" t="s">
        <v>56</v>
      </c>
      <c r="J21" s="244" t="s">
        <v>57</v>
      </c>
      <c r="K21" s="261" t="s">
        <v>128</v>
      </c>
    </row>
    <row r="22" spans="1:12" ht="15" customHeight="1" thickBot="1" x14ac:dyDescent="0.25">
      <c r="A22" s="240" t="s">
        <v>20</v>
      </c>
      <c r="B22" s="539"/>
      <c r="C22" s="539"/>
      <c r="D22" s="540"/>
      <c r="F22" s="245"/>
      <c r="G22" s="246" t="s">
        <v>76</v>
      </c>
      <c r="H22" s="247" t="s">
        <v>76</v>
      </c>
      <c r="I22" s="247" t="s">
        <v>76</v>
      </c>
      <c r="J22" s="248" t="s">
        <v>76</v>
      </c>
      <c r="K22" s="249" t="s">
        <v>76</v>
      </c>
      <c r="L22" s="245"/>
    </row>
    <row r="23" spans="1:12" x14ac:dyDescent="0.2">
      <c r="A23" s="241" t="s">
        <v>30</v>
      </c>
      <c r="B23" s="535"/>
      <c r="C23" s="535"/>
      <c r="D23" s="536"/>
      <c r="F23" s="250" t="s">
        <v>36</v>
      </c>
      <c r="G23" s="131"/>
      <c r="H23" s="251"/>
      <c r="I23" s="353"/>
      <c r="J23" s="354"/>
      <c r="K23" s="259">
        <f>SUM(G23:J23)</f>
        <v>0</v>
      </c>
      <c r="L23" s="257"/>
    </row>
    <row r="24" spans="1:12" ht="13.5" thickBot="1" x14ac:dyDescent="0.25">
      <c r="A24" s="241" t="s">
        <v>89</v>
      </c>
      <c r="B24" s="535"/>
      <c r="C24" s="535"/>
      <c r="D24" s="536"/>
      <c r="F24" s="249" t="s">
        <v>37</v>
      </c>
      <c r="G24" s="252"/>
      <c r="H24" s="253"/>
      <c r="I24" s="355"/>
      <c r="J24" s="356"/>
      <c r="K24" s="260">
        <f>SUM(G24:J24)</f>
        <v>0</v>
      </c>
      <c r="L24" s="257"/>
    </row>
    <row r="25" spans="1:12" ht="13.5" thickBot="1" x14ac:dyDescent="0.25">
      <c r="A25" s="241" t="s">
        <v>107</v>
      </c>
      <c r="B25" s="535"/>
      <c r="C25" s="535"/>
      <c r="D25" s="536"/>
      <c r="F25" s="245"/>
      <c r="G25" s="254">
        <f>SUM(G23:G24)</f>
        <v>0</v>
      </c>
      <c r="H25" s="255">
        <f>SUM(H23:H24)</f>
        <v>0</v>
      </c>
      <c r="I25" s="357">
        <f>SUM(I23:I24)</f>
        <v>0</v>
      </c>
      <c r="J25" s="358">
        <f>SUM(J23:J24)</f>
        <v>0</v>
      </c>
      <c r="K25" s="256">
        <f>SUM(G25:J25)</f>
        <v>0</v>
      </c>
      <c r="L25" s="245"/>
    </row>
    <row r="26" spans="1:12" x14ac:dyDescent="0.2">
      <c r="A26" s="241" t="s">
        <v>1</v>
      </c>
      <c r="B26" s="535"/>
      <c r="C26" s="535"/>
      <c r="D26" s="536"/>
      <c r="G26" s="266"/>
      <c r="H26" s="266"/>
      <c r="I26" s="266"/>
      <c r="J26" s="266"/>
      <c r="K26" s="266"/>
    </row>
    <row r="27" spans="1:12" x14ac:dyDescent="0.2">
      <c r="A27" s="241"/>
      <c r="B27" s="541"/>
      <c r="C27" s="542"/>
      <c r="D27" s="543"/>
      <c r="G27" s="266"/>
      <c r="H27" s="266"/>
      <c r="I27" s="266"/>
      <c r="J27" s="266"/>
      <c r="K27" s="266"/>
    </row>
    <row r="28" spans="1:12" x14ac:dyDescent="0.2">
      <c r="A28" s="241" t="s">
        <v>4</v>
      </c>
      <c r="B28" s="535"/>
      <c r="C28" s="535"/>
      <c r="D28" s="536"/>
    </row>
    <row r="29" spans="1:12" x14ac:dyDescent="0.2">
      <c r="A29" s="241" t="s">
        <v>3</v>
      </c>
      <c r="B29" s="535"/>
      <c r="C29" s="535"/>
      <c r="D29" s="536"/>
    </row>
    <row r="30" spans="1:12" ht="13.5" thickBot="1" x14ac:dyDescent="0.25">
      <c r="A30" s="111" t="s">
        <v>2</v>
      </c>
      <c r="B30" s="533"/>
      <c r="C30" s="533"/>
      <c r="D30" s="534"/>
    </row>
    <row r="31" spans="1:12" ht="13.5" thickBot="1" x14ac:dyDescent="0.25">
      <c r="B31" s="112"/>
      <c r="C31" s="112"/>
      <c r="D31" s="112"/>
    </row>
    <row r="32" spans="1:12" ht="29.25" customHeight="1" x14ac:dyDescent="0.2">
      <c r="A32" s="113" t="s">
        <v>85</v>
      </c>
      <c r="B32" s="537"/>
      <c r="C32" s="537"/>
      <c r="D32" s="538"/>
      <c r="G32" s="242" t="s">
        <v>54</v>
      </c>
      <c r="H32" s="243" t="s">
        <v>55</v>
      </c>
      <c r="I32" s="243" t="s">
        <v>56</v>
      </c>
      <c r="J32" s="244" t="s">
        <v>57</v>
      </c>
      <c r="K32" s="261" t="s">
        <v>128</v>
      </c>
    </row>
    <row r="33" spans="1:12" ht="15" customHeight="1" thickBot="1" x14ac:dyDescent="0.25">
      <c r="A33" s="240" t="s">
        <v>20</v>
      </c>
      <c r="B33" s="539"/>
      <c r="C33" s="539"/>
      <c r="D33" s="540"/>
      <c r="F33" s="245"/>
      <c r="G33" s="246" t="s">
        <v>76</v>
      </c>
      <c r="H33" s="247" t="s">
        <v>76</v>
      </c>
      <c r="I33" s="247" t="s">
        <v>76</v>
      </c>
      <c r="J33" s="248" t="s">
        <v>76</v>
      </c>
      <c r="K33" s="249" t="s">
        <v>76</v>
      </c>
      <c r="L33" s="245"/>
    </row>
    <row r="34" spans="1:12" x14ac:dyDescent="0.2">
      <c r="A34" s="241" t="s">
        <v>30</v>
      </c>
      <c r="B34" s="535"/>
      <c r="C34" s="535"/>
      <c r="D34" s="536"/>
      <c r="F34" s="250" t="s">
        <v>36</v>
      </c>
      <c r="G34" s="131"/>
      <c r="H34" s="251"/>
      <c r="I34" s="353"/>
      <c r="J34" s="354"/>
      <c r="K34" s="259">
        <f>SUM(G34:J34)</f>
        <v>0</v>
      </c>
      <c r="L34" s="257"/>
    </row>
    <row r="35" spans="1:12" ht="13.5" thickBot="1" x14ac:dyDescent="0.25">
      <c r="A35" s="241" t="s">
        <v>89</v>
      </c>
      <c r="B35" s="535"/>
      <c r="C35" s="535"/>
      <c r="D35" s="536"/>
      <c r="F35" s="249" t="s">
        <v>37</v>
      </c>
      <c r="G35" s="252"/>
      <c r="H35" s="253"/>
      <c r="I35" s="355"/>
      <c r="J35" s="356"/>
      <c r="K35" s="260">
        <f>SUM(G35:J35)</f>
        <v>0</v>
      </c>
      <c r="L35" s="257"/>
    </row>
    <row r="36" spans="1:12" ht="13.5" thickBot="1" x14ac:dyDescent="0.25">
      <c r="A36" s="241" t="s">
        <v>107</v>
      </c>
      <c r="B36" s="535"/>
      <c r="C36" s="535"/>
      <c r="D36" s="536"/>
      <c r="F36" s="245"/>
      <c r="G36" s="254">
        <f>SUM(G34:G35)</f>
        <v>0</v>
      </c>
      <c r="H36" s="255">
        <f>SUM(H34:H35)</f>
        <v>0</v>
      </c>
      <c r="I36" s="357">
        <f>SUM(I34:I35)</f>
        <v>0</v>
      </c>
      <c r="J36" s="357">
        <f>SUM(J34:J35)</f>
        <v>0</v>
      </c>
      <c r="K36" s="256">
        <f>SUM(G36:J36)</f>
        <v>0</v>
      </c>
      <c r="L36" s="245"/>
    </row>
    <row r="37" spans="1:12" x14ac:dyDescent="0.2">
      <c r="A37" s="241" t="s">
        <v>1</v>
      </c>
      <c r="B37" s="535"/>
      <c r="C37" s="535"/>
      <c r="D37" s="536"/>
      <c r="G37" s="266"/>
      <c r="H37" s="266"/>
      <c r="I37" s="266"/>
      <c r="J37" s="266"/>
      <c r="K37" s="266"/>
    </row>
    <row r="38" spans="1:12" x14ac:dyDescent="0.2">
      <c r="A38" s="241"/>
      <c r="B38" s="541"/>
      <c r="C38" s="542"/>
      <c r="D38" s="543"/>
      <c r="G38" s="266"/>
      <c r="H38" s="266"/>
      <c r="I38" s="266"/>
      <c r="J38" s="266"/>
      <c r="K38" s="266"/>
    </row>
    <row r="39" spans="1:12" x14ac:dyDescent="0.2">
      <c r="A39" s="241" t="s">
        <v>4</v>
      </c>
      <c r="B39" s="535"/>
      <c r="C39" s="535"/>
      <c r="D39" s="536"/>
    </row>
    <row r="40" spans="1:12" ht="13.5" thickBot="1" x14ac:dyDescent="0.25">
      <c r="A40" s="241" t="s">
        <v>3</v>
      </c>
      <c r="B40" s="535"/>
      <c r="C40" s="535"/>
      <c r="D40" s="536"/>
    </row>
    <row r="41" spans="1:12" ht="15.75" thickBot="1" x14ac:dyDescent="0.25">
      <c r="A41" s="111" t="s">
        <v>2</v>
      </c>
      <c r="B41" s="533"/>
      <c r="C41" s="533"/>
      <c r="D41" s="534"/>
      <c r="G41" s="242" t="s">
        <v>54</v>
      </c>
      <c r="H41" s="243" t="s">
        <v>55</v>
      </c>
      <c r="I41" s="243" t="s">
        <v>56</v>
      </c>
      <c r="J41" s="244" t="s">
        <v>57</v>
      </c>
      <c r="K41" s="261" t="s">
        <v>128</v>
      </c>
    </row>
    <row r="42" spans="1:12" ht="13.5" thickBot="1" x14ac:dyDescent="0.25">
      <c r="G42" s="104" t="s">
        <v>76</v>
      </c>
      <c r="H42" s="105" t="s">
        <v>76</v>
      </c>
      <c r="I42" s="105" t="s">
        <v>76</v>
      </c>
      <c r="J42" s="106" t="s">
        <v>76</v>
      </c>
      <c r="K42" s="107" t="s">
        <v>76</v>
      </c>
    </row>
    <row r="43" spans="1:12" x14ac:dyDescent="0.2">
      <c r="F43" s="109" t="s">
        <v>36</v>
      </c>
      <c r="G43" s="267">
        <f t="shared" ref="G43:K44" si="0">G12+G23+G34</f>
        <v>0</v>
      </c>
      <c r="H43" s="268">
        <f t="shared" si="0"/>
        <v>0</v>
      </c>
      <c r="I43" s="359">
        <f t="shared" si="0"/>
        <v>0</v>
      </c>
      <c r="J43" s="360">
        <f t="shared" si="0"/>
        <v>0</v>
      </c>
      <c r="K43" s="262">
        <f t="shared" si="0"/>
        <v>0</v>
      </c>
      <c r="L43" s="258"/>
    </row>
    <row r="44" spans="1:12" ht="13.5" thickBot="1" x14ac:dyDescent="0.25">
      <c r="F44" s="110" t="s">
        <v>37</v>
      </c>
      <c r="G44" s="269">
        <f t="shared" si="0"/>
        <v>0</v>
      </c>
      <c r="H44" s="270">
        <f t="shared" si="0"/>
        <v>0</v>
      </c>
      <c r="I44" s="361">
        <f t="shared" si="0"/>
        <v>0</v>
      </c>
      <c r="J44" s="362">
        <f t="shared" si="0"/>
        <v>0</v>
      </c>
      <c r="K44" s="263">
        <f t="shared" si="0"/>
        <v>0</v>
      </c>
      <c r="L44" s="258"/>
    </row>
    <row r="45" spans="1:12" ht="13.5" thickBot="1" x14ac:dyDescent="0.25">
      <c r="F45" s="48" t="s">
        <v>86</v>
      </c>
      <c r="G45" s="264">
        <f>G43+G44</f>
        <v>0</v>
      </c>
      <c r="H45" s="265">
        <f>H43+H44</f>
        <v>0</v>
      </c>
      <c r="I45" s="363">
        <f>I43+I44</f>
        <v>0</v>
      </c>
      <c r="J45" s="364">
        <f>J43+J44</f>
        <v>0</v>
      </c>
      <c r="K45" s="271">
        <f>K43+K44</f>
        <v>0</v>
      </c>
    </row>
    <row r="46" spans="1:12" x14ac:dyDescent="0.2">
      <c r="D46" s="96"/>
      <c r="G46" s="266"/>
      <c r="H46" s="266"/>
      <c r="I46" s="266"/>
      <c r="J46" s="266"/>
      <c r="K46" s="266"/>
    </row>
  </sheetData>
  <sheetProtection password="DF31" sheet="1" objects="1" scenarios="1"/>
  <mergeCells count="33">
    <mergeCell ref="G2:K2"/>
    <mergeCell ref="B29:D29"/>
    <mergeCell ref="B32:D32"/>
    <mergeCell ref="B17:D17"/>
    <mergeCell ref="B18:D18"/>
    <mergeCell ref="B16:D16"/>
    <mergeCell ref="G3:H3"/>
    <mergeCell ref="B13:D13"/>
    <mergeCell ref="B14:D14"/>
    <mergeCell ref="B23:D23"/>
    <mergeCell ref="B10:D10"/>
    <mergeCell ref="B11:D11"/>
    <mergeCell ref="B24:D24"/>
    <mergeCell ref="B15:D15"/>
    <mergeCell ref="B26:D26"/>
    <mergeCell ref="A1:D1"/>
    <mergeCell ref="B25:D25"/>
    <mergeCell ref="B12:D12"/>
    <mergeCell ref="B33:D33"/>
    <mergeCell ref="B34:D34"/>
    <mergeCell ref="B41:D41"/>
    <mergeCell ref="B19:D19"/>
    <mergeCell ref="B30:D30"/>
    <mergeCell ref="B36:D36"/>
    <mergeCell ref="B37:D37"/>
    <mergeCell ref="B21:D21"/>
    <mergeCell ref="B22:D22"/>
    <mergeCell ref="B28:D28"/>
    <mergeCell ref="B27:D27"/>
    <mergeCell ref="B38:D38"/>
    <mergeCell ref="B39:D39"/>
    <mergeCell ref="B40:D40"/>
    <mergeCell ref="B35:D35"/>
  </mergeCells>
  <phoneticPr fontId="2" type="noConversion"/>
  <pageMargins left="0.17" right="0.18" top="0.38" bottom="0.38" header="0.17" footer="0.18"/>
  <pageSetup paperSize="9" scale="82" orientation="landscape" r:id="rId1"/>
  <headerFooter alignWithMargins="0">
    <oddFooter>&amp;L&amp;8RTD-Project - BUDGET
Third-Party Funds
Call 2012 / Version 1&amp;R&amp;8page &amp;P of &amp;N</oddFooter>
  </headerFooter>
  <ignoredErrors>
    <ignoredError sqref="A3:A5 A42:D44 E47:E65536 B5:C5 H2:IV2 D2:E5 C2:C3 E39:E44 M39:IV65536 F50:L65536 A9:E9 E10 F4:IV5 I3:IV3 M10:IV15 E12:E15 M17:IV26 E17:E26 M28:IV37 E28:E37 M9:IV9 A46:D65536 A45:B45 D4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zoomScaleNormal="100" workbookViewId="0">
      <selection activeCell="F16" sqref="F16"/>
    </sheetView>
  </sheetViews>
  <sheetFormatPr defaultColWidth="11.42578125" defaultRowHeight="12.75" x14ac:dyDescent="0.2"/>
  <cols>
    <col min="1" max="1" width="15.5703125" style="35" customWidth="1"/>
    <col min="2" max="8" width="11.42578125" style="35"/>
    <col min="9" max="9" width="20.85546875" style="35" customWidth="1"/>
    <col min="10" max="16384" width="11.42578125" style="35"/>
  </cols>
  <sheetData>
    <row r="1" spans="1:3" ht="18" customHeight="1" x14ac:dyDescent="0.2">
      <c r="A1" s="9"/>
    </row>
    <row r="2" spans="1:3" x14ac:dyDescent="0.2">
      <c r="A2" s="9"/>
    </row>
    <row r="4" spans="1:3" ht="15.75" customHeight="1" x14ac:dyDescent="0.2">
      <c r="A4" s="9" t="s">
        <v>90</v>
      </c>
    </row>
    <row r="5" spans="1:3" x14ac:dyDescent="0.2">
      <c r="A5" s="11" t="s">
        <v>11</v>
      </c>
      <c r="B5" s="36">
        <v>215000</v>
      </c>
    </row>
    <row r="6" spans="1:3" x14ac:dyDescent="0.2">
      <c r="A6" s="11" t="s">
        <v>41</v>
      </c>
      <c r="B6" s="36">
        <v>125000</v>
      </c>
    </row>
    <row r="7" spans="1:3" x14ac:dyDescent="0.2">
      <c r="A7" s="11" t="s">
        <v>10</v>
      </c>
      <c r="B7" s="36">
        <v>100000</v>
      </c>
    </row>
    <row r="8" spans="1:3" x14ac:dyDescent="0.2">
      <c r="A8" s="11" t="s">
        <v>9</v>
      </c>
      <c r="B8" s="36">
        <v>62000</v>
      </c>
    </row>
    <row r="11" spans="1:3" ht="15.75" customHeight="1" x14ac:dyDescent="0.2">
      <c r="A11" s="9" t="s">
        <v>106</v>
      </c>
    </row>
    <row r="12" spans="1:3" x14ac:dyDescent="0.2">
      <c r="A12" s="11" t="s">
        <v>40</v>
      </c>
      <c r="B12" s="36">
        <v>325000</v>
      </c>
      <c r="C12" s="37" t="s">
        <v>63</v>
      </c>
    </row>
    <row r="13" spans="1:3" x14ac:dyDescent="0.2">
      <c r="A13" s="11" t="s">
        <v>48</v>
      </c>
      <c r="B13" s="36">
        <v>290000</v>
      </c>
      <c r="C13" s="37" t="s">
        <v>63</v>
      </c>
    </row>
    <row r="14" spans="1:3" x14ac:dyDescent="0.2">
      <c r="A14" s="11" t="s">
        <v>16</v>
      </c>
      <c r="B14" s="36">
        <v>255000</v>
      </c>
      <c r="C14" s="37" t="s">
        <v>63</v>
      </c>
    </row>
    <row r="15" spans="1:3" x14ac:dyDescent="0.2">
      <c r="A15" s="11" t="s">
        <v>11</v>
      </c>
      <c r="B15" s="36">
        <v>215000</v>
      </c>
    </row>
    <row r="16" spans="1:3" x14ac:dyDescent="0.2">
      <c r="A16" s="11" t="s">
        <v>41</v>
      </c>
      <c r="B16" s="36">
        <v>125000</v>
      </c>
    </row>
    <row r="17" spans="1:2" x14ac:dyDescent="0.2">
      <c r="A17" s="11" t="s">
        <v>10</v>
      </c>
      <c r="B17" s="36">
        <v>100000</v>
      </c>
    </row>
    <row r="18" spans="1:2" x14ac:dyDescent="0.2">
      <c r="A18" s="11" t="s">
        <v>9</v>
      </c>
      <c r="B18" s="36">
        <v>62000</v>
      </c>
    </row>
    <row r="23" spans="1:2" x14ac:dyDescent="0.2">
      <c r="A23" s="38"/>
    </row>
  </sheetData>
  <sheetProtection password="DF31" sheet="1" objects="1" scenarios="1"/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General Information</vt:lpstr>
      <vt:lpstr>Nano-Tera.CH Funding</vt:lpstr>
      <vt:lpstr>Own Contributions</vt:lpstr>
      <vt:lpstr>Third-Party Contributions</vt:lpstr>
      <vt:lpstr>Maxima</vt:lpstr>
      <vt:lpstr>NT_Pers</vt:lpstr>
      <vt:lpstr>OwnC_Pers</vt:lpstr>
      <vt:lpstr>OwnC_Salary</vt:lpstr>
      <vt:lpstr>'General Information'!Print_Area</vt:lpstr>
      <vt:lpstr>Maxima!Print_Area</vt:lpstr>
      <vt:lpstr>'Nano-Tera.CH Funding'!Print_Area</vt:lpstr>
      <vt:lpstr>'Own Contributions'!Print_Area</vt:lpstr>
      <vt:lpstr>'Nano-Tera.CH Funding'!Print_Titles</vt:lpstr>
      <vt:lpstr>'Own Contributions'!Print_Titles</vt:lpstr>
      <vt:lpstr>'Third-Party Contributions'!Print_Titles</vt:lpstr>
    </vt:vector>
  </TitlesOfParts>
  <Company>Nano-Tera.CH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RTD-Project Detailed Budget Form</dc:title>
  <dc:creator>Peter Bradley</dc:creator>
  <cp:lastModifiedBy>Dixon Lancia Yann-Mario</cp:lastModifiedBy>
  <cp:lastPrinted>2012-06-21T13:43:03Z</cp:lastPrinted>
  <dcterms:created xsi:type="dcterms:W3CDTF">2008-01-16T10:27:11Z</dcterms:created>
  <dcterms:modified xsi:type="dcterms:W3CDTF">2012-09-07T12:55:52Z</dcterms:modified>
</cp:coreProperties>
</file>